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dmon\OneDrive\Documentos\Proyectos\Proyectos 2021\Gasto Operativo 2021\"/>
    </mc:Choice>
  </mc:AlternateContent>
  <xr:revisionPtr revIDLastSave="0" documentId="8_{83FCE8A2-EDAC-4755-A295-E011DF87F429}" xr6:coauthVersionLast="47" xr6:coauthVersionMax="47" xr10:uidLastSave="{00000000-0000-0000-0000-000000000000}"/>
  <bookViews>
    <workbookView xWindow="-120" yWindow="-120" windowWidth="20730" windowHeight="11160" tabRatio="599" xr2:uid="{00000000-000D-0000-FFFF-FFFF00000000}"/>
  </bookViews>
  <sheets>
    <sheet name="GO" sheetId="5" r:id="rId1"/>
    <sheet name="SP" sheetId="7" r:id="rId2"/>
    <sheet name="SP Objeto de Gasto" sheetId="8" r:id="rId3"/>
    <sheet name="Objeto de Gasto " sheetId="6" r:id="rId4"/>
  </sheets>
  <definedNames>
    <definedName name="_xlnm.Print_Titles" localSheetId="0">GO!$1:$5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7" l="1"/>
  <c r="I13" i="7"/>
  <c r="J13" i="7"/>
  <c r="G13" i="7"/>
  <c r="J27" i="5" l="1"/>
  <c r="H27" i="5"/>
  <c r="G27" i="5"/>
  <c r="K27" i="5"/>
  <c r="I27" i="5"/>
  <c r="G10" i="6" l="1"/>
  <c r="G8" i="6"/>
  <c r="G6" i="6"/>
  <c r="G34" i="6" l="1"/>
  <c r="D36" i="6"/>
  <c r="D35" i="6" s="1"/>
  <c r="E36" i="6"/>
  <c r="E35" i="6" s="1"/>
  <c r="F36" i="6"/>
  <c r="F35" i="6" s="1"/>
  <c r="C36" i="6"/>
  <c r="C35" i="6" s="1"/>
  <c r="D12" i="6"/>
  <c r="E12" i="6"/>
  <c r="F12" i="6"/>
  <c r="D16" i="6"/>
  <c r="E16" i="6"/>
  <c r="F16" i="6"/>
  <c r="D19" i="6"/>
  <c r="E19" i="6"/>
  <c r="F19" i="6"/>
  <c r="D22" i="6"/>
  <c r="E22" i="6"/>
  <c r="F22" i="6"/>
  <c r="D25" i="6"/>
  <c r="E25" i="6"/>
  <c r="F25" i="6"/>
  <c r="D27" i="6"/>
  <c r="E27" i="6"/>
  <c r="F27" i="6"/>
  <c r="D30" i="6"/>
  <c r="E30" i="6"/>
  <c r="F30" i="6"/>
  <c r="D32" i="6"/>
  <c r="E32" i="6"/>
  <c r="F32" i="6"/>
  <c r="C32" i="6"/>
  <c r="C30" i="6"/>
  <c r="C27" i="6"/>
  <c r="C25" i="6"/>
  <c r="C22" i="6"/>
  <c r="C19" i="6"/>
  <c r="C16" i="6"/>
  <c r="C12" i="6"/>
  <c r="D9" i="6"/>
  <c r="E9" i="6"/>
  <c r="F9" i="6"/>
  <c r="C9" i="6"/>
  <c r="D7" i="6"/>
  <c r="E7" i="6"/>
  <c r="F7" i="6"/>
  <c r="C7" i="6"/>
  <c r="C4" i="6" s="1"/>
  <c r="D5" i="6"/>
  <c r="E5" i="6"/>
  <c r="F5" i="6"/>
  <c r="G31" i="6"/>
  <c r="G30" i="6" s="1"/>
  <c r="G37" i="6"/>
  <c r="G36" i="6" s="1"/>
  <c r="G35" i="6" s="1"/>
  <c r="G33" i="6"/>
  <c r="G32" i="6" s="1"/>
  <c r="G29" i="6"/>
  <c r="G28" i="6"/>
  <c r="G26" i="6"/>
  <c r="G25" i="6" s="1"/>
  <c r="G24" i="6"/>
  <c r="G23" i="6"/>
  <c r="G21" i="6"/>
  <c r="G20" i="6"/>
  <c r="G19" i="6" s="1"/>
  <c r="G18" i="6"/>
  <c r="G17" i="6"/>
  <c r="G15" i="6"/>
  <c r="G14" i="6"/>
  <c r="G13" i="6"/>
  <c r="G9" i="6"/>
  <c r="G7" i="6"/>
  <c r="G5" i="6"/>
  <c r="D7" i="8"/>
  <c r="E7" i="8"/>
  <c r="F7" i="8"/>
  <c r="C7" i="8"/>
  <c r="C5" i="8"/>
  <c r="G12" i="8"/>
  <c r="G13" i="8"/>
  <c r="G11" i="8"/>
  <c r="G10" i="8" s="1"/>
  <c r="D10" i="8"/>
  <c r="E10" i="8"/>
  <c r="F10" i="8"/>
  <c r="C10" i="8"/>
  <c r="G9" i="8"/>
  <c r="G7" i="8" s="1"/>
  <c r="G8" i="8"/>
  <c r="D5" i="8"/>
  <c r="E5" i="8"/>
  <c r="F5" i="8"/>
  <c r="K7" i="7"/>
  <c r="K8" i="7"/>
  <c r="K9" i="7"/>
  <c r="K10" i="7"/>
  <c r="K11" i="7"/>
  <c r="K12" i="7"/>
  <c r="K6" i="7"/>
  <c r="F4" i="6" l="1"/>
  <c r="E4" i="6"/>
  <c r="K13" i="7"/>
  <c r="C38" i="6"/>
  <c r="E11" i="6"/>
  <c r="G16" i="6"/>
  <c r="G22" i="6"/>
  <c r="G12" i="6"/>
  <c r="D11" i="6"/>
  <c r="C11" i="6"/>
  <c r="D4" i="6"/>
  <c r="F11" i="6"/>
  <c r="G4" i="6"/>
  <c r="G27" i="6"/>
  <c r="G11" i="6" l="1"/>
  <c r="G38" i="6" s="1"/>
  <c r="D38" i="6"/>
  <c r="E38" i="6"/>
  <c r="F38" i="6"/>
  <c r="G6" i="8" l="1"/>
  <c r="G5" i="8" s="1"/>
  <c r="D14" i="8"/>
  <c r="E14" i="8"/>
  <c r="F14" i="8"/>
  <c r="C14" i="8"/>
  <c r="C4" i="8" l="1"/>
  <c r="C16" i="8" s="1"/>
  <c r="G15" i="8" l="1"/>
  <c r="G14" i="8" s="1"/>
  <c r="F4" i="8"/>
  <c r="F16" i="8" s="1"/>
  <c r="E4" i="8"/>
  <c r="E16" i="8" s="1"/>
  <c r="D4" i="8"/>
  <c r="D16" i="8" s="1"/>
  <c r="G4" i="8" l="1"/>
  <c r="G16" i="8" s="1"/>
</calcChain>
</file>

<file path=xl/sharedStrings.xml><?xml version="1.0" encoding="utf-8"?>
<sst xmlns="http://schemas.openxmlformats.org/spreadsheetml/2006/main" count="277" uniqueCount="194">
  <si>
    <t xml:space="preserve">Eje estrategico </t>
  </si>
  <si>
    <t>Actividades</t>
  </si>
  <si>
    <t xml:space="preserve">Partida Presupuestal </t>
  </si>
  <si>
    <t xml:space="preserve">Responsable de dar seguimiento </t>
  </si>
  <si>
    <t xml:space="preserve">Meta </t>
  </si>
  <si>
    <t xml:space="preserve">Líneas de Acción </t>
  </si>
  <si>
    <t xml:space="preserve">Medios de Verificación </t>
  </si>
  <si>
    <t>Primer Trimestre</t>
  </si>
  <si>
    <t xml:space="preserve">Segundo Trimestre </t>
  </si>
  <si>
    <t>Tercer Trimestre</t>
  </si>
  <si>
    <t>Cuarto Trimestre</t>
  </si>
  <si>
    <t>ACTIVIDAD</t>
  </si>
  <si>
    <t>PRESUPUESTO POR TRIMESTRE</t>
  </si>
  <si>
    <t>SEGUNDO TRIMESTRE</t>
  </si>
  <si>
    <t>TERCER TRIMESTRE</t>
  </si>
  <si>
    <t>Periodo de Ejecución 
(Recurso a ejercer por trimestre)</t>
  </si>
  <si>
    <t xml:space="preserve">TOTAL </t>
  </si>
  <si>
    <t>Junta Intermunicipal de Medio Ambiente para la Gestión Integral de la Región Valles (JIMAV)</t>
  </si>
  <si>
    <t>Capitulo</t>
  </si>
  <si>
    <t>Total</t>
  </si>
  <si>
    <t>PRIMER TRIMESTRE</t>
  </si>
  <si>
    <t>CUARTO TRIMESTRE</t>
  </si>
  <si>
    <t>MATERIALES Y SUMINISTROS</t>
  </si>
  <si>
    <t>Combustibles, lubricantes y aditivos</t>
  </si>
  <si>
    <t>SERVICIOS GENERALES</t>
  </si>
  <si>
    <t>Servicios Profesionales, científicos y técnicos y otros servicios</t>
  </si>
  <si>
    <t>Servicios de instalación, reparación, mantemiento y conservación</t>
  </si>
  <si>
    <t>Otros Servicios Generales</t>
  </si>
  <si>
    <t xml:space="preserve">Total </t>
  </si>
  <si>
    <t>Subcontratación de servicios con terceros</t>
  </si>
  <si>
    <t>BIENES MUEBLES, INMUEBLES E INTANGIBLES</t>
  </si>
  <si>
    <t>Alimentos y utensilios</t>
  </si>
  <si>
    <t>Factura</t>
  </si>
  <si>
    <t>Materiales, útiles y equipos menores de oficina</t>
  </si>
  <si>
    <t>Materiales de administración, emisión de documentos y artículos oficiales</t>
  </si>
  <si>
    <t>Coordinación de Administración</t>
  </si>
  <si>
    <t>Oficio</t>
  </si>
  <si>
    <t>SERVICIOS PERSONALES</t>
  </si>
  <si>
    <t>REMUNERACIONES AL PERSONAL DE CARÁCTER PERMANENTE</t>
  </si>
  <si>
    <t>Sueldo base</t>
  </si>
  <si>
    <t>REMUNERACIONES ADICIONALES Y ESPECIALES</t>
  </si>
  <si>
    <t>Prima vacacional y dominical</t>
  </si>
  <si>
    <t>Aguinaldo</t>
  </si>
  <si>
    <t>Seguridad Social</t>
  </si>
  <si>
    <t>Cuotas al IMSS</t>
  </si>
  <si>
    <t>Cuotas para el sistema de ahorro para el retiro</t>
  </si>
  <si>
    <t>Previsiones</t>
  </si>
  <si>
    <t>Impacto al salario en el transcurso del año</t>
  </si>
  <si>
    <t>OBJETO DEL GASTO OPERATIVO 2021 SERVICIOS PERSONALES</t>
  </si>
  <si>
    <t>PROGRAMA OPERATIVO ANUAL 2021
GASTO OPERATIVO 2021</t>
  </si>
  <si>
    <t>OBJETO DEL GASTO OPERATIVO 2021</t>
  </si>
  <si>
    <t>Cuotas para la vivienda</t>
  </si>
  <si>
    <t xml:space="preserve">Fortalecimiento Institucional </t>
  </si>
  <si>
    <t xml:space="preserve">Propiciar condiciones favorables para consolidar a la Junta bajo un contexto de legalidad, transparencia, responsabilidad, consenso social y equidad. </t>
  </si>
  <si>
    <t>Capital Humano</t>
  </si>
  <si>
    <t>25 Periodos de pago</t>
  </si>
  <si>
    <t>Emisión de Nominas contra nominas timbradas</t>
  </si>
  <si>
    <t>12 Pagos</t>
  </si>
  <si>
    <t>6 Pagos</t>
  </si>
  <si>
    <t>Productos alimenticios para personas</t>
  </si>
  <si>
    <t>Servicios Básicos</t>
  </si>
  <si>
    <t>Energía Eléctrica</t>
  </si>
  <si>
    <t>Telefonía Tradicional</t>
  </si>
  <si>
    <t>Servico de acceso a Internet, redes y procesamiento de información</t>
  </si>
  <si>
    <t>Servicios de Arrendamiento</t>
  </si>
  <si>
    <t>Arrendamiento de edificios</t>
  </si>
  <si>
    <t>Arrendamiento de activos intangibles</t>
  </si>
  <si>
    <t>Servicios legales, de contabilidad, auditoría y relacionados</t>
  </si>
  <si>
    <t>Servicios Financieros, Bancarios y Comerciales</t>
  </si>
  <si>
    <t>Servicios Bancarios y financieros</t>
  </si>
  <si>
    <t>Seguro de bienes patrimoniales</t>
  </si>
  <si>
    <t>Reparación y mantenimiento de vehículos terrestres, aereos, maritimos, lacustres y fluviales</t>
  </si>
  <si>
    <t>Servicio de traslado y viáticos</t>
  </si>
  <si>
    <t>Viáticos en el País</t>
  </si>
  <si>
    <t>Servicios integrales traslado y viáticos en el extranjero para servidores públicos en el desempeño de comisiones y funciones oficiales</t>
  </si>
  <si>
    <t>Impuestos y Derechos</t>
  </si>
  <si>
    <t>Fortalecimiento Institucional</t>
  </si>
  <si>
    <t>Operatividad, posicionamiento y transparencia</t>
  </si>
  <si>
    <t>Dictamen firmado</t>
  </si>
  <si>
    <t>Combustibles, lubricantes y aditivos para vehículos, asignados a servidores públicos</t>
  </si>
  <si>
    <t>Capacitación especializada</t>
  </si>
  <si>
    <t>Servicios Oficiales</t>
  </si>
  <si>
    <t>Congresos y convenciones</t>
  </si>
  <si>
    <t>Vehículos y equipo de Transporte</t>
  </si>
  <si>
    <t>Vehículos y equipo terrestres, destinados a servicios públicos y la operación de programas públicos</t>
  </si>
  <si>
    <t>Facturas</t>
  </si>
  <si>
    <t>Coordinación de Planeación</t>
  </si>
  <si>
    <t>Nominas timbradas contra recibos del SUA-SIPARE</t>
  </si>
  <si>
    <t>TOTAL</t>
  </si>
  <si>
    <t>Contar con un fondo de previsión para dar cumplimiento a la Norma Internacional Financiera D3, NIF D-3, Contingencias laborales</t>
  </si>
  <si>
    <t>PROGRAMA OPERATIVO ANUAL 2021
GASTO OPERATIVO SERVICIOS PERSONALES 2021</t>
  </si>
  <si>
    <t>Indicador</t>
  </si>
  <si>
    <t>Contratación de Servicios Profesionales en temas contables y administrativos</t>
  </si>
  <si>
    <t>Contar con vehículos en óptimo estado para la operación de la Junta</t>
  </si>
  <si>
    <t>Contar con protecciòn vehìcular para salvaguardar el patrimonio de la JIMAV</t>
  </si>
  <si>
    <t>Contar con los servicios necesarios para operar la oficina de la JIMAV</t>
  </si>
  <si>
    <t>Contar con un espacio para realizar la operación de las actividades de la JIMAV</t>
  </si>
  <si>
    <t>Disponer de los servicios bancarios para la operación de la JIMAV</t>
  </si>
  <si>
    <t>Contar con un sitio web propio</t>
  </si>
  <si>
    <t>Contar con los insumos necesarios para realizar la operación de las actividades JIMAV</t>
  </si>
  <si>
    <t>Disponer de combustible para la operación de las actividades de la JIMAV</t>
  </si>
  <si>
    <t>Disponer de viáticos para la supervisión e implementación de las actividades realizadas por la JIMAV</t>
  </si>
  <si>
    <t>Factura, Fotografías y listas de asistencia</t>
  </si>
  <si>
    <t>Porcentaje de pagos realizados por concepto de energía eléctrica de la oficina de la JIMAV</t>
  </si>
  <si>
    <t>Porcentaje de pagos realizados por concepto de telefonía tradicional de la oficina de la JIMAV</t>
  </si>
  <si>
    <t>Porcentaje de pagos realizados por concepto de arrendamiento de la oficina de la JIMAV</t>
  </si>
  <si>
    <t>Porcentaje de insumos de papelería adquiridos</t>
  </si>
  <si>
    <t>Porcentaje de pagos realizados por concepto de comisiones bancarias</t>
  </si>
  <si>
    <t>Porcentaje de pagos realizados por concepto de licencias de software</t>
  </si>
  <si>
    <t>Contar con los programas  de cómputo necesarios para los trabajos desarrollados por la JIMAV</t>
  </si>
  <si>
    <t>Cantidad de sitios web de la JIMAV operando</t>
  </si>
  <si>
    <t>Porcentaje de pagos de refrendos vehiculares realizados</t>
  </si>
  <si>
    <t>Cantidad de periodos pagados</t>
  </si>
  <si>
    <t>Cantidad de pagos realizados</t>
  </si>
  <si>
    <t>Cantidad de fondos de previsión creados</t>
  </si>
  <si>
    <t>Porcentaje de vehículos de la JIMAV que recibieron mantenimiento</t>
  </si>
  <si>
    <t>Porcentaje de personal contratado para atender temáticas contables y administrativas de la JIMAV</t>
  </si>
  <si>
    <t>Porcentaje de vehículos de la JIMAV que fueron asegurados</t>
  </si>
  <si>
    <t>Compra de Papelería para la oficina de la JIMAV  (hojas, folders, lápices, carpetas)</t>
  </si>
  <si>
    <t>Pago de comisiones bancarias, por manejo de cuentas de la JIMAV por doce meses</t>
  </si>
  <si>
    <t xml:space="preserve">Pago de licencias de software de cómputo (SAACG, Nomipaq, Office) </t>
  </si>
  <si>
    <t xml:space="preserve">Pago de Hosting y dominio de la pagina web de la JIMAV </t>
  </si>
  <si>
    <t>Contratación de Auditoría externa para dictaminación de los Estados Financieros del Ejercicio fiscal 2021</t>
  </si>
  <si>
    <t xml:space="preserve">Pago de Energía Eléctrica de la oficina de JIMAV por doce meses </t>
  </si>
  <si>
    <t xml:space="preserve">Pago de Telefonía tradicional de la oficina de JIMAV por doce meses </t>
  </si>
  <si>
    <t>Pago de Arrendamiento de oficina de la JIMAV por doce meses</t>
  </si>
  <si>
    <t>Fortalecer la movilidad del personal de la JIMAV en la Región Valles</t>
  </si>
  <si>
    <t>Dar cumplimiento a las obligaciones estatales aplicables a los vehículos oficiales de la JIMAV</t>
  </si>
  <si>
    <t xml:space="preserve">Porcentaje de reuniones atendidas por el personal operativo de la JIMAV </t>
  </si>
  <si>
    <t>Adquisición de un vehículo tipo pick up, tracción 4X4, Modelo 2021</t>
  </si>
  <si>
    <t>Porcentaje de reuniones de JIMAV que contaron con servicios de alimentos</t>
  </si>
  <si>
    <t>Contar con los productos  alimenticios necesarios para el desarrollo de las reuniones de la JIMAV</t>
  </si>
  <si>
    <t>Porcentaje de visitas realizadas por personal de la JIMAV a las actividades implementadas en la región Valles</t>
  </si>
  <si>
    <t>Fortalecer el área administrativa de la JIMAV</t>
  </si>
  <si>
    <t>Adquisición de un servicio de suministro de combustible para el desarrollo de las actividades de la JIMAV</t>
  </si>
  <si>
    <t>Ecosistemas, energía y conectividad biológica</t>
  </si>
  <si>
    <t>Manejo del fuego</t>
  </si>
  <si>
    <t>Desarrollo del Programa: Manejo del fuego a través de acciones y estrategias para la gestión ambiental como mecanismos de gobernanza territorial</t>
  </si>
  <si>
    <t>Porcentaje de las actividades del Programa implementadas</t>
  </si>
  <si>
    <t>Gestión Integral de Recursos Hídricos</t>
  </si>
  <si>
    <t>Sitios Ramsar de Importancia Internacional</t>
  </si>
  <si>
    <t>Áreas Naturales Protegidas de carácter Estatal</t>
  </si>
  <si>
    <t>Desarrollo Rural Sustentable</t>
  </si>
  <si>
    <t>Sustentabilidad agropecuaria</t>
  </si>
  <si>
    <t>Gestión Integral de Residuos</t>
  </si>
  <si>
    <t>Supervisión y seguimiento a la Unidad Municipal de Compostaje de Etzatlán</t>
  </si>
  <si>
    <t>Desarrollar seis visitas de supervisión y seguimiento</t>
  </si>
  <si>
    <t>Aprovechamiento de residuos sólidos orgánicos</t>
  </si>
  <si>
    <t>Fortalecimiento de capacidades de actores sociales regionales vinculados al desarrollo rural sustentable</t>
  </si>
  <si>
    <t xml:space="preserve">A definir en conjunto con SEMADET de acuerdo con el convenio específico y el anexo técnico. </t>
  </si>
  <si>
    <t xml:space="preserve">Pago de alimentos para reuniones de la JIMAV (Consejos de Administración, Comités, Consejos, etc.)
</t>
  </si>
  <si>
    <t>Energía</t>
  </si>
  <si>
    <t>Reporte</t>
  </si>
  <si>
    <t>N/A</t>
  </si>
  <si>
    <t>Mantenimiento de  los 4 vehículos, L200 2017, Placas JV55890, PRIUS 2020 placas 08N060, L200 diesel 2020 placas JW73997, L200 2021 placas JX11850, y 1 Camión de volteo marca Loresa 2020, placas JW63519, dos motores a diésel y un motor a gasolina (extracción de lirio acuático) propiedad de la JIMAV</t>
  </si>
  <si>
    <t>Seguro de los 4 vehículos propiedad de la JIMAV los vehículos, L200 2017, Placas JV55890, PRIUS 2020 placas 08N060, L200 diesel 2020 placas JW73997, L200 2021 placas JX11850, y 1 Camión de volteo marca Loresa 2020, placas JW63519</t>
  </si>
  <si>
    <t>Pago de refrendos vehículares  de los 4 vehículos L200 2017, Placas JV55890, PRIUS 2020 placas 08N060, L200 diesel 2020 placas JW73997, L200 2021 placas JX11850, y 1 Camión de volteo marca Loresa 2020, placas JW63519</t>
  </si>
  <si>
    <t>Factura
Bitácora de combustible</t>
  </si>
  <si>
    <t>Factura
Oficios de Comisión</t>
  </si>
  <si>
    <t>Incrementar y mejorar las habilidades y el conocimiento para el manejo territorial con enfoque de cuenca en cinco áreas del conocimiento</t>
  </si>
  <si>
    <t xml:space="preserve">Implementar en la región Valles las actividades comprometidas </t>
  </si>
  <si>
    <t>Memoria fotográfica
Reportes</t>
  </si>
  <si>
    <t>Monitoreo anual de generación de energía fotovoltaica en edificios públicos de la región Valles</t>
  </si>
  <si>
    <t>Implementación de cinco sesiones de capacitación</t>
  </si>
  <si>
    <t>Porcentaje de sesiones de capacitación implementadas</t>
  </si>
  <si>
    <t>Memoria fotográfica
Listas de asistencia</t>
  </si>
  <si>
    <t>Memoria fotográfica
Oficios de Comisión</t>
  </si>
  <si>
    <t>Establecer un convenio de asignación de recursos con la SEMADET para la administración y manejo del Área Natural Protegida Sierra del Águila</t>
  </si>
  <si>
    <t>Establecer un convenio de asignación de recursos con la SEMADET para la administración y manejo de Presa La Vega</t>
  </si>
  <si>
    <t>Contar con seguro médico para el prestador de servicios en temas contables y administrativos</t>
  </si>
  <si>
    <t>Implementar un taller regional  entre administraciones municipales 2021 - 2024 de los 14 municipios que conforman la JIMAV</t>
  </si>
  <si>
    <t>Número de municipios participantes en el taller</t>
  </si>
  <si>
    <t>Número de bases de datos actualizadas</t>
  </si>
  <si>
    <t xml:space="preserve">Actualizar las cuatro bases de datos de los sistemas fotovoltaicos instalados en cuatro municipios de la JIMAV. </t>
  </si>
  <si>
    <t>Un convenio de asignación de recursos</t>
  </si>
  <si>
    <t>Número de capacitaciones desarrolladas</t>
  </si>
  <si>
    <t>Factura
Copia del contrato</t>
  </si>
  <si>
    <t>Contratación de seguro de gastos médicos para  el prestador de servicios en temas contables y administrativos durante un periodo de 12 meses</t>
  </si>
  <si>
    <t>Póliza de gastos médicos emitida a nombre de la persona contratada</t>
  </si>
  <si>
    <t>Factura 
Copia simple de los refrendos</t>
  </si>
  <si>
    <t>Número de visitas realizadas</t>
  </si>
  <si>
    <t>Convenio
Reportes</t>
  </si>
  <si>
    <t>Factura
Póliza de seguro de gastos médicos</t>
  </si>
  <si>
    <t>Contar con un dictamen de auditoría de Estados Financieros del Ejercicio fiscal 2021</t>
  </si>
  <si>
    <t>Dictamen de auditoría entregado por la JIMAV</t>
  </si>
  <si>
    <t>Porcentaje de actividades convenidas que fueron implementadas</t>
  </si>
  <si>
    <t>Factura
Copia de constancias</t>
  </si>
  <si>
    <t xml:space="preserve">Pago de viáticos (visitas de campo) para supervisión de proyectos en la región Valles </t>
  </si>
  <si>
    <t>Presentar los avances en materia ambiental de la Región Valles a las administraciones municipales 2021 - 2024 en formato de taller. 
Duración: 1 día</t>
  </si>
  <si>
    <t xml:space="preserve">
Curso de capacitación en gestión ambiental a directores de ecología y desarrollo rural de los 14 municipios que integran a la JIMAV por un periodo de 6 meses en formato semipresencial con sede en el Centro Universitario de los Valles (CUValles) de la Universidad de Guadalajara (UdeG) con ubicación en Ameca, Jalisco, México.
El curso se impartirá en las siguientes temáticas:
* Gestión ambiental y desarrollo regional sustentable
* Delito ambiental
* Gestión del territorio (tenencia de la tierra, RSU, ANP`s, ordenamiento territorial, manejo del fuego)
* Gestión hídrica 
* Desarrollo rural sustentable
* Cambio climático</t>
  </si>
  <si>
    <t>Curso de capacitación en linea a personal de la dirección operativa de la JIMAV por un periodo de 3 meses en inventarios y calculo de gases de efecto invernadero para la planeación climática sustentable; y dirección profesional de proyectos. 
La capacitación deberá llevarse a cabo con instituciones acreditadas en materia de calculo de inventarios de gases de efecto invernadero y en dirección profesional de proyectos.</t>
  </si>
  <si>
    <t>Incrementar y mejorar las habilidades y el conocimiento para el manejo territorial con enfoque de cuenca en dos áreas del conocimiento</t>
  </si>
  <si>
    <t xml:space="preserve">
Curso de capacitación en línea a personal de la dirección operativa de la JIMAV por un periodo de 4 meses en metodología Agile para la gestión de proyectos que incluya etapas de planificaciòn, organizaciòn, ejecución, control y entrega de resultados. 
La capacitación deberá llevarse a cabo con instituciones acreditadas en metodologías Agile de proyectos.
</t>
  </si>
  <si>
    <t>Incrementar y mejorar las habilidades y el conocimiento para el manejo territorial con enfoque de cuenca en un área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</si>
</sst>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13">
    <font>
      <sz val="11"/>
      <color theme="1"/>
      <name val="Calibri"/>
      <family val="2"/>
      <scheme val="minor"/>
    </font>
    <font>
      <b/>
      <sz val="11"/>
      <color theme="1"/>
      <name val="Nutmeg Book"/>
    </font>
    <font>
      <sz val="11"/>
      <color theme="1"/>
      <name val="Calibri"/>
      <family val="2"/>
      <scheme val="minor"/>
    </font>
    <font>
      <b/>
      <sz val="10"/>
      <color theme="1"/>
      <name val="Arial"/>
      <family val="2"/>
    </font>
    <font>
      <b/>
      <sz val="10"/>
      <name val="Arial"/>
      <family val="2"/>
    </font>
    <font>
      <b/>
      <sz val="10"/>
      <color indexed="8"/>
      <name val="Arial"/>
      <family val="2"/>
    </font>
    <font>
      <sz val="10"/>
      <name val="Arial"/>
      <family val="2"/>
    </font>
    <font>
      <sz val="10"/>
      <color indexed="8"/>
      <name val="Arial"/>
      <family val="2"/>
    </font>
    <font>
      <sz val="11"/>
      <color rgb="FF000000"/>
      <name val="Calibri"/>
      <family val="2"/>
      <scheme val="minor"/>
    </font>
    <font>
      <sz val="10"/>
      <color theme="1"/>
      <name val="Calibri"/>
      <family val="2"/>
      <scheme val="minor"/>
    </font>
    <font>
      <b/>
      <sz val="11"/>
      <color theme="1"/>
      <name val="Calibri"/>
      <family val="2"/>
      <scheme val="minor"/>
    </font>
    <font>
      <sz val="11"/>
      <name val="Calibri"/>
      <family val="2"/>
      <scheme val="minor"/>
    </font>
    <font>
      <sz val="9"/>
      <color theme="1"/>
      <name val="Calibri"/>
      <family val="2"/>
      <scheme val="minor"/>
    </font>
  </fonts>
  <fills count="7">
    <fill>
      <patternFill patternType="none"/>
    </fill>
    <fill>
      <patternFill patternType="gray125"/>
    </fill>
    <fill>
      <patternFill patternType="solid">
        <fgColor rgb="FFE7E6E6"/>
        <bgColor indexed="64"/>
      </patternFill>
    </fill>
    <fill>
      <patternFill patternType="solid">
        <fgColor theme="0" tint="-0.249977111117893"/>
        <bgColor indexed="64"/>
      </patternFill>
    </fill>
    <fill>
      <patternFill patternType="solid">
        <fgColor rgb="FF92D050"/>
        <bgColor indexed="64"/>
      </patternFill>
    </fill>
    <fill>
      <patternFill patternType="solid">
        <fgColor indexed="6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6">
    <xf numFmtId="0" fontId="0" fillId="0" borderId="0" xfId="0"/>
    <xf numFmtId="0" fontId="1" fillId="0" borderId="0" xfId="0" applyFont="1" applyAlignment="1">
      <alignment horizontal="center" vertical="center"/>
    </xf>
    <xf numFmtId="44" fontId="0" fillId="0" borderId="1" xfId="1" applyFont="1" applyBorder="1" applyAlignment="1">
      <alignment horizontal="center" vertical="center"/>
    </xf>
    <xf numFmtId="44" fontId="0" fillId="0" borderId="0" xfId="1" applyFont="1"/>
    <xf numFmtId="0" fontId="4"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44" fontId="4" fillId="3" borderId="1" xfId="0" applyNumberFormat="1" applyFont="1" applyFill="1" applyBorder="1" applyAlignment="1">
      <alignment vertical="center"/>
    </xf>
    <xf numFmtId="0" fontId="4" fillId="0" borderId="1" xfId="0" applyFont="1" applyBorder="1" applyAlignment="1">
      <alignment vertical="center"/>
    </xf>
    <xf numFmtId="44" fontId="4" fillId="0" borderId="1" xfId="1" applyFont="1" applyFill="1" applyBorder="1" applyAlignment="1">
      <alignment vertical="center"/>
    </xf>
    <xf numFmtId="0" fontId="6" fillId="0" borderId="6" xfId="0" applyFont="1" applyBorder="1" applyAlignment="1">
      <alignment horizontal="center" vertical="center"/>
    </xf>
    <xf numFmtId="0" fontId="6" fillId="0" borderId="1" xfId="0" applyFont="1" applyBorder="1" applyAlignment="1">
      <alignment vertical="center"/>
    </xf>
    <xf numFmtId="44" fontId="6" fillId="0" borderId="7" xfId="1" applyFont="1" applyFill="1" applyBorder="1" applyAlignment="1">
      <alignment vertical="center"/>
    </xf>
    <xf numFmtId="0" fontId="6" fillId="0" borderId="1"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164" fontId="0" fillId="0" borderId="0" xfId="0" applyNumberFormat="1" applyAlignment="1">
      <alignment vertical="center"/>
    </xf>
    <xf numFmtId="44" fontId="0" fillId="0" borderId="0" xfId="1" applyFont="1" applyAlignment="1">
      <alignment vertical="center"/>
    </xf>
    <xf numFmtId="0" fontId="4" fillId="0" borderId="6" xfId="0" applyFont="1" applyFill="1" applyBorder="1" applyAlignment="1">
      <alignment horizontal="center" vertical="center" wrapText="1"/>
    </xf>
    <xf numFmtId="44" fontId="4"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44" fontId="6" fillId="0" borderId="1" xfId="1" applyFont="1" applyFill="1" applyBorder="1" applyAlignment="1">
      <alignment vertical="center"/>
    </xf>
    <xf numFmtId="0" fontId="6" fillId="0" borderId="6"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left" vertical="center" wrapText="1"/>
    </xf>
    <xf numFmtId="44" fontId="4" fillId="0" borderId="7" xfId="0" applyNumberFormat="1" applyFont="1" applyFill="1" applyBorder="1" applyAlignment="1">
      <alignment vertical="center"/>
    </xf>
    <xf numFmtId="44" fontId="6" fillId="0" borderId="7" xfId="0" applyNumberFormat="1" applyFont="1" applyFill="1" applyBorder="1" applyAlignment="1">
      <alignment vertical="center"/>
    </xf>
    <xf numFmtId="0" fontId="4" fillId="0" borderId="6" xfId="0" applyFont="1" applyBorder="1" applyAlignment="1">
      <alignment horizontal="center" vertical="center"/>
    </xf>
    <xf numFmtId="44" fontId="0" fillId="0" borderId="0" xfId="0" applyNumberFormat="1"/>
    <xf numFmtId="44" fontId="0" fillId="0" borderId="1" xfId="1" applyFont="1" applyBorder="1" applyAlignment="1">
      <alignment vertical="center"/>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xf numFmtId="0" fontId="1" fillId="0" borderId="2" xfId="0" applyFont="1" applyBorder="1" applyAlignment="1">
      <alignment horizontal="center" vertical="center"/>
    </xf>
    <xf numFmtId="0" fontId="3" fillId="2"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4" fontId="4" fillId="3" borderId="4" xfId="0" applyNumberFormat="1" applyFont="1" applyFill="1" applyBorder="1" applyAlignment="1">
      <alignment vertical="center"/>
    </xf>
    <xf numFmtId="44" fontId="0" fillId="0" borderId="1" xfId="1" applyFont="1" applyBorder="1"/>
    <xf numFmtId="44" fontId="0" fillId="0" borderId="1" xfId="1" applyFont="1" applyBorder="1" applyAlignment="1">
      <alignment horizontal="center" vertical="center" wrapText="1"/>
    </xf>
    <xf numFmtId="0" fontId="0" fillId="0" borderId="1" xfId="0" applyBorder="1" applyAlignment="1">
      <alignment horizontal="left" vertical="center"/>
    </xf>
    <xf numFmtId="0" fontId="8" fillId="0" borderId="9" xfId="0" applyFont="1" applyBorder="1" applyAlignment="1">
      <alignment horizontal="left" vertical="center" wrapText="1"/>
    </xf>
    <xf numFmtId="44" fontId="0" fillId="0" borderId="1" xfId="0" applyNumberFormat="1" applyBorder="1" applyAlignment="1">
      <alignment vertical="center"/>
    </xf>
    <xf numFmtId="44" fontId="9" fillId="0" borderId="1" xfId="1" applyFont="1" applyBorder="1" applyAlignment="1">
      <alignment vertical="center"/>
    </xf>
    <xf numFmtId="0" fontId="4"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44" fontId="4" fillId="3" borderId="14" xfId="0" applyNumberFormat="1" applyFont="1" applyFill="1" applyBorder="1" applyAlignment="1">
      <alignment vertical="center"/>
    </xf>
    <xf numFmtId="0" fontId="4"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44" fontId="4" fillId="0" borderId="4" xfId="0" applyNumberFormat="1" applyFont="1" applyFill="1" applyBorder="1" applyAlignment="1">
      <alignment vertical="center"/>
    </xf>
    <xf numFmtId="44" fontId="4" fillId="0" borderId="5" xfId="0" applyNumberFormat="1" applyFont="1" applyFill="1" applyBorder="1" applyAlignment="1">
      <alignment vertical="center"/>
    </xf>
    <xf numFmtId="44" fontId="4" fillId="0" borderId="7" xfId="1" applyFont="1" applyFill="1" applyBorder="1" applyAlignment="1">
      <alignment vertical="center"/>
    </xf>
    <xf numFmtId="0" fontId="5" fillId="3" borderId="22" xfId="0" applyFont="1" applyFill="1" applyBorder="1" applyAlignment="1">
      <alignment vertical="center" wrapText="1"/>
    </xf>
    <xf numFmtId="0" fontId="5" fillId="3" borderId="23" xfId="0" applyFont="1" applyFill="1" applyBorder="1" applyAlignment="1">
      <alignment vertical="center" wrapText="1"/>
    </xf>
    <xf numFmtId="44" fontId="5" fillId="3" borderId="23" xfId="1" applyFont="1" applyFill="1" applyBorder="1" applyAlignment="1">
      <alignment horizontal="center" vertical="center" wrapText="1"/>
    </xf>
    <xf numFmtId="44" fontId="5" fillId="3" borderId="24" xfId="1" applyFont="1" applyFill="1" applyBorder="1" applyAlignment="1">
      <alignment horizontal="center" vertical="center" wrapText="1"/>
    </xf>
    <xf numFmtId="44" fontId="4" fillId="3" borderId="7" xfId="0" applyNumberFormat="1" applyFont="1" applyFill="1" applyBorder="1" applyAlignment="1">
      <alignment vertical="center"/>
    </xf>
    <xf numFmtId="44" fontId="4" fillId="3" borderId="5" xfId="0" applyNumberFormat="1" applyFont="1" applyFill="1" applyBorder="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wrapText="1"/>
    </xf>
    <xf numFmtId="0" fontId="1" fillId="0" borderId="0" xfId="0" applyFont="1" applyBorder="1" applyAlignment="1">
      <alignment horizontal="center" vertical="center"/>
    </xf>
    <xf numFmtId="164" fontId="1" fillId="0" borderId="4" xfId="0" applyNumberFormat="1" applyFont="1" applyBorder="1" applyAlignment="1">
      <alignment horizontal="center" vertical="center" wrapText="1"/>
    </xf>
    <xf numFmtId="0" fontId="1" fillId="0" borderId="23" xfId="0" applyFont="1" applyBorder="1" applyAlignment="1">
      <alignment horizontal="center" vertical="center" wrapText="1"/>
    </xf>
    <xf numFmtId="164" fontId="1" fillId="0" borderId="23"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6" fontId="0" fillId="4" borderId="4" xfId="0" applyNumberFormat="1" applyFill="1" applyBorder="1" applyAlignment="1">
      <alignment horizontal="center" vertical="center"/>
    </xf>
    <xf numFmtId="44" fontId="0" fillId="4" borderId="1" xfId="1" applyFont="1" applyFill="1" applyBorder="1" applyAlignment="1">
      <alignment vertical="center"/>
    </xf>
    <xf numFmtId="44" fontId="0" fillId="0" borderId="1" xfId="1" applyFont="1" applyFill="1" applyBorder="1" applyAlignment="1">
      <alignment vertical="center"/>
    </xf>
    <xf numFmtId="44" fontId="0" fillId="4" borderId="1" xfId="1" applyFont="1" applyFill="1" applyBorder="1"/>
    <xf numFmtId="164" fontId="0" fillId="0" borderId="4"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1" xfId="0" applyNumberFormat="1" applyFill="1" applyBorder="1" applyAlignment="1">
      <alignment vertical="center"/>
    </xf>
    <xf numFmtId="0" fontId="0" fillId="0" borderId="15" xfId="0" applyBorder="1" applyAlignment="1">
      <alignment horizontal="center" vertical="center" wrapText="1"/>
    </xf>
    <xf numFmtId="44" fontId="0" fillId="0" borderId="4" xfId="1" applyFont="1" applyBorder="1" applyAlignment="1">
      <alignment horizontal="center" vertical="center"/>
    </xf>
    <xf numFmtId="0" fontId="10" fillId="0" borderId="1" xfId="0" applyFont="1" applyBorder="1" applyAlignment="1">
      <alignment horizontal="center" vertical="center"/>
    </xf>
    <xf numFmtId="164" fontId="10" fillId="0" borderId="1" xfId="0" applyNumberFormat="1" applyFont="1" applyBorder="1" applyAlignment="1">
      <alignment vertical="center"/>
    </xf>
    <xf numFmtId="44" fontId="0" fillId="0" borderId="8" xfId="1" applyFont="1" applyBorder="1" applyAlignment="1">
      <alignment vertical="center"/>
    </xf>
    <xf numFmtId="44" fontId="0" fillId="4" borderId="8" xfId="1" applyFont="1" applyFill="1" applyBorder="1" applyAlignment="1">
      <alignment vertical="center"/>
    </xf>
    <xf numFmtId="0" fontId="0" fillId="0" borderId="1" xfId="0"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Border="1" applyAlignment="1">
      <alignment horizontal="center" vertical="center" wrapText="1"/>
    </xf>
    <xf numFmtId="0" fontId="10" fillId="0" borderId="8" xfId="0" applyFont="1" applyBorder="1" applyAlignment="1">
      <alignment horizontal="center" vertical="center"/>
    </xf>
    <xf numFmtId="44" fontId="0" fillId="0" borderId="8" xfId="0" applyNumberFormat="1" applyBorder="1" applyAlignment="1">
      <alignment vertical="center"/>
    </xf>
    <xf numFmtId="6" fontId="0" fillId="0" borderId="8" xfId="0" applyNumberFormat="1" applyBorder="1" applyAlignment="1">
      <alignment vertical="center"/>
    </xf>
    <xf numFmtId="164" fontId="10" fillId="0" borderId="8" xfId="0" applyNumberFormat="1" applyFont="1" applyBorder="1" applyAlignment="1">
      <alignment vertical="center"/>
    </xf>
    <xf numFmtId="0" fontId="0" fillId="5" borderId="1"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164" fontId="2" fillId="0" borderId="1" xfId="1" applyNumberFormat="1" applyFont="1" applyFill="1" applyBorder="1" applyAlignment="1">
      <alignment horizontal="center" vertical="center"/>
    </xf>
    <xf numFmtId="0" fontId="0" fillId="0" borderId="7" xfId="0" applyFill="1" applyBorder="1" applyAlignment="1">
      <alignment horizontal="center" vertical="center" wrapText="1"/>
    </xf>
    <xf numFmtId="0" fontId="0" fillId="0" borderId="0" xfId="0" applyFill="1" applyAlignment="1">
      <alignment vertical="center"/>
    </xf>
    <xf numFmtId="0" fontId="11" fillId="0" borderId="1" xfId="0" applyFont="1" applyFill="1" applyBorder="1" applyAlignment="1">
      <alignment horizontal="left" vertical="center" wrapText="1"/>
    </xf>
    <xf numFmtId="44" fontId="0" fillId="0" borderId="8" xfId="1" applyFont="1" applyFill="1" applyBorder="1" applyAlignment="1">
      <alignment vertical="center"/>
    </xf>
    <xf numFmtId="164" fontId="12" fillId="0" borderId="1" xfId="1" applyNumberFormat="1"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wrapText="1"/>
    </xf>
    <xf numFmtId="0" fontId="1" fillId="0" borderId="0" xfId="0" applyFont="1" applyBorder="1" applyAlignment="1">
      <alignment horizontal="left" vertical="center"/>
    </xf>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0" fillId="6" borderId="1" xfId="0" applyFill="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44" fontId="0" fillId="6" borderId="1" xfId="1" applyFont="1" applyFill="1" applyBorder="1" applyAlignment="1">
      <alignment horizontal="left"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left" vertical="center" wrapText="1"/>
    </xf>
    <xf numFmtId="0" fontId="0" fillId="0" borderId="18" xfId="0" applyBorder="1" applyAlignment="1">
      <alignment horizontal="left" vertical="center" wrapText="1"/>
    </xf>
    <xf numFmtId="0" fontId="0" fillId="0" borderId="9" xfId="0"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7"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364192</xdr:colOff>
      <xdr:row>0</xdr:row>
      <xdr:rowOff>56031</xdr:rowOff>
    </xdr:from>
    <xdr:to>
      <xdr:col>1</xdr:col>
      <xdr:colOff>828531</xdr:colOff>
      <xdr:row>1</xdr:row>
      <xdr:rowOff>406213</xdr:rowOff>
    </xdr:to>
    <xdr:pic>
      <xdr:nvPicPr>
        <xdr:cNvPr id="5" name="Imagen 4">
          <a:extLst>
            <a:ext uri="{FF2B5EF4-FFF2-40B4-BE49-F238E27FC236}">
              <a16:creationId xmlns:a16="http://schemas.microsoft.com/office/drawing/2014/main" id="{07AFC7DF-5D46-454A-BBA4-F9899E67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192" y="56031"/>
          <a:ext cx="1635354" cy="854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364192</xdr:colOff>
      <xdr:row>0</xdr:row>
      <xdr:rowOff>56031</xdr:rowOff>
    </xdr:from>
    <xdr:to>
      <xdr:col>1</xdr:col>
      <xdr:colOff>346678</xdr:colOff>
      <xdr:row>1</xdr:row>
      <xdr:rowOff>406213</xdr:rowOff>
    </xdr:to>
    <xdr:pic>
      <xdr:nvPicPr>
        <xdr:cNvPr id="2" name="Imagen 1">
          <a:extLst>
            <a:ext uri="{FF2B5EF4-FFF2-40B4-BE49-F238E27FC236}">
              <a16:creationId xmlns:a16="http://schemas.microsoft.com/office/drawing/2014/main" id="{006475A0-175E-4097-8C96-9BEEB091F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192" y="56031"/>
          <a:ext cx="1639836" cy="855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104775</xdr:rowOff>
    </xdr:from>
    <xdr:to>
      <xdr:col>0</xdr:col>
      <xdr:colOff>1825854</xdr:colOff>
      <xdr:row>0</xdr:row>
      <xdr:rowOff>959222</xdr:rowOff>
    </xdr:to>
    <xdr:pic>
      <xdr:nvPicPr>
        <xdr:cNvPr id="2" name="Imagen 1">
          <a:extLst>
            <a:ext uri="{FF2B5EF4-FFF2-40B4-BE49-F238E27FC236}">
              <a16:creationId xmlns:a16="http://schemas.microsoft.com/office/drawing/2014/main" id="{A0E3F872-1D64-4CF8-B998-2C22A033A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1635354" cy="8544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47626</xdr:rowOff>
    </xdr:from>
    <xdr:to>
      <xdr:col>1</xdr:col>
      <xdr:colOff>1343025</xdr:colOff>
      <xdr:row>0</xdr:row>
      <xdr:rowOff>724452</xdr:rowOff>
    </xdr:to>
    <xdr:pic>
      <xdr:nvPicPr>
        <xdr:cNvPr id="2" name="Imagen 1">
          <a:extLst>
            <a:ext uri="{FF2B5EF4-FFF2-40B4-BE49-F238E27FC236}">
              <a16:creationId xmlns:a16="http://schemas.microsoft.com/office/drawing/2014/main" id="{B79D7996-DEFB-4606-8BCE-B6B1C03FF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47626"/>
          <a:ext cx="1295400" cy="6768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
  <sheetViews>
    <sheetView tabSelected="1" topLeftCell="D28" zoomScale="85" zoomScaleNormal="85" workbookViewId="0">
      <selection activeCell="O31" sqref="O31"/>
    </sheetView>
  </sheetViews>
  <sheetFormatPr baseColWidth="10" defaultColWidth="11.42578125" defaultRowHeight="15"/>
  <cols>
    <col min="1" max="1" width="17.5703125" style="14" customWidth="1"/>
    <col min="2" max="2" width="21.5703125" style="14" customWidth="1"/>
    <col min="3" max="3" width="41.28515625" style="117" customWidth="1"/>
    <col min="4" max="4" width="24.28515625" style="117" customWidth="1"/>
    <col min="5" max="5" width="23.7109375" style="14" customWidth="1"/>
    <col min="6" max="6" width="17.85546875" style="15" customWidth="1"/>
    <col min="7" max="7" width="13.85546875" style="14" customWidth="1"/>
    <col min="8" max="8" width="16.28515625" style="14" customWidth="1"/>
    <col min="9" max="9" width="13.28515625" style="14" customWidth="1"/>
    <col min="10" max="10" width="15.42578125" style="14" customWidth="1"/>
    <col min="11" max="11" width="15.85546875" style="16" customWidth="1"/>
    <col min="12" max="12" width="16.140625" style="14" customWidth="1"/>
    <col min="13" max="13" width="22.5703125" style="14" customWidth="1"/>
    <col min="14" max="16384" width="11.42578125" style="14"/>
  </cols>
  <sheetData>
    <row r="1" spans="1:14" ht="39.75" customHeight="1">
      <c r="A1" s="129" t="s">
        <v>49</v>
      </c>
      <c r="B1" s="129"/>
      <c r="C1" s="129"/>
      <c r="D1" s="129"/>
      <c r="E1" s="129"/>
      <c r="F1" s="129"/>
      <c r="G1" s="129"/>
      <c r="H1" s="129"/>
      <c r="I1" s="129"/>
      <c r="J1" s="129"/>
      <c r="K1" s="129"/>
      <c r="L1" s="129"/>
      <c r="M1" s="129"/>
      <c r="N1" s="13"/>
    </row>
    <row r="2" spans="1:14" ht="39" customHeight="1">
      <c r="A2" s="132" t="s">
        <v>17</v>
      </c>
      <c r="B2" s="132"/>
      <c r="C2" s="132"/>
      <c r="D2" s="132"/>
      <c r="E2" s="132"/>
      <c r="F2" s="132"/>
      <c r="G2" s="132"/>
      <c r="H2" s="132"/>
      <c r="I2" s="132"/>
      <c r="J2" s="132"/>
      <c r="K2" s="132"/>
      <c r="L2" s="132"/>
      <c r="M2" s="132"/>
      <c r="N2" s="1"/>
    </row>
    <row r="3" spans="1:14" ht="39" customHeight="1" thickBot="1">
      <c r="A3" s="65"/>
      <c r="B3" s="65"/>
      <c r="C3" s="112"/>
      <c r="D3" s="112"/>
      <c r="E3" s="65"/>
      <c r="F3" s="65"/>
      <c r="G3" s="65"/>
      <c r="H3" s="65"/>
      <c r="I3" s="65"/>
      <c r="J3" s="65"/>
      <c r="K3" s="65"/>
      <c r="L3" s="65"/>
      <c r="M3" s="65"/>
      <c r="N3" s="1"/>
    </row>
    <row r="4" spans="1:14" ht="48" customHeight="1">
      <c r="A4" s="133" t="s">
        <v>0</v>
      </c>
      <c r="B4" s="135" t="s">
        <v>5</v>
      </c>
      <c r="C4" s="135" t="s">
        <v>1</v>
      </c>
      <c r="D4" s="135" t="s">
        <v>4</v>
      </c>
      <c r="E4" s="135" t="s">
        <v>91</v>
      </c>
      <c r="F4" s="137" t="s">
        <v>6</v>
      </c>
      <c r="G4" s="139" t="s">
        <v>15</v>
      </c>
      <c r="H4" s="140"/>
      <c r="I4" s="140"/>
      <c r="J4" s="141"/>
      <c r="K4" s="66"/>
      <c r="L4" s="137" t="s">
        <v>2</v>
      </c>
      <c r="M4" s="130" t="s">
        <v>3</v>
      </c>
    </row>
    <row r="5" spans="1:14" ht="35.25" customHeight="1" thickBot="1">
      <c r="A5" s="134"/>
      <c r="B5" s="136"/>
      <c r="C5" s="136"/>
      <c r="D5" s="136"/>
      <c r="E5" s="136"/>
      <c r="F5" s="138"/>
      <c r="G5" s="67" t="s">
        <v>7</v>
      </c>
      <c r="H5" s="67" t="s">
        <v>8</v>
      </c>
      <c r="I5" s="67" t="s">
        <v>9</v>
      </c>
      <c r="J5" s="67" t="s">
        <v>10</v>
      </c>
      <c r="K5" s="68" t="s">
        <v>16</v>
      </c>
      <c r="L5" s="138"/>
      <c r="M5" s="131"/>
    </row>
    <row r="6" spans="1:14" ht="93" customHeight="1">
      <c r="A6" s="126" t="s">
        <v>76</v>
      </c>
      <c r="B6" s="142" t="s">
        <v>77</v>
      </c>
      <c r="C6" s="119" t="s">
        <v>122</v>
      </c>
      <c r="D6" s="113" t="s">
        <v>183</v>
      </c>
      <c r="E6" s="99" t="s">
        <v>184</v>
      </c>
      <c r="F6" s="85" t="s">
        <v>78</v>
      </c>
      <c r="G6" s="79">
        <v>0</v>
      </c>
      <c r="H6" s="79">
        <v>0</v>
      </c>
      <c r="I6" s="79">
        <v>0</v>
      </c>
      <c r="J6" s="71">
        <v>65000</v>
      </c>
      <c r="K6" s="75">
        <v>65000</v>
      </c>
      <c r="L6" s="63">
        <v>3311</v>
      </c>
      <c r="M6" s="78" t="s">
        <v>35</v>
      </c>
    </row>
    <row r="7" spans="1:14" ht="93" customHeight="1">
      <c r="A7" s="127"/>
      <c r="B7" s="143"/>
      <c r="C7" s="92" t="s">
        <v>92</v>
      </c>
      <c r="D7" s="92" t="s">
        <v>133</v>
      </c>
      <c r="E7" s="86" t="s">
        <v>116</v>
      </c>
      <c r="F7" s="100" t="s">
        <v>176</v>
      </c>
      <c r="G7" s="72">
        <v>42500</v>
      </c>
      <c r="H7" s="72">
        <v>42500</v>
      </c>
      <c r="I7" s="72">
        <v>42500</v>
      </c>
      <c r="J7" s="72">
        <v>42500</v>
      </c>
      <c r="K7" s="76">
        <v>170000</v>
      </c>
      <c r="L7" s="31">
        <v>3311</v>
      </c>
      <c r="M7" s="64" t="s">
        <v>35</v>
      </c>
    </row>
    <row r="8" spans="1:14" ht="99.75" customHeight="1">
      <c r="A8" s="127"/>
      <c r="B8" s="143"/>
      <c r="C8" s="92" t="s">
        <v>177</v>
      </c>
      <c r="D8" s="114" t="s">
        <v>169</v>
      </c>
      <c r="E8" s="100" t="s">
        <v>178</v>
      </c>
      <c r="F8" s="100" t="s">
        <v>182</v>
      </c>
      <c r="G8" s="72">
        <v>15000</v>
      </c>
      <c r="H8" s="29">
        <v>0</v>
      </c>
      <c r="I8" s="29">
        <v>0</v>
      </c>
      <c r="J8" s="29">
        <v>0</v>
      </c>
      <c r="K8" s="76">
        <v>15000</v>
      </c>
      <c r="L8" s="31">
        <v>3992</v>
      </c>
      <c r="M8" s="64" t="s">
        <v>86</v>
      </c>
    </row>
    <row r="9" spans="1:14" ht="120" customHeight="1">
      <c r="A9" s="127"/>
      <c r="B9" s="143"/>
      <c r="C9" s="92" t="s">
        <v>154</v>
      </c>
      <c r="D9" s="92" t="s">
        <v>93</v>
      </c>
      <c r="E9" s="87" t="s">
        <v>115</v>
      </c>
      <c r="F9" s="86" t="s">
        <v>32</v>
      </c>
      <c r="G9" s="72">
        <v>20000</v>
      </c>
      <c r="H9" s="72">
        <v>25000</v>
      </c>
      <c r="I9" s="72">
        <v>20000</v>
      </c>
      <c r="J9" s="72">
        <v>20000</v>
      </c>
      <c r="K9" s="76">
        <v>85000</v>
      </c>
      <c r="L9" s="31">
        <v>3551</v>
      </c>
      <c r="M9" s="64" t="s">
        <v>86</v>
      </c>
    </row>
    <row r="10" spans="1:14" ht="115.5" customHeight="1">
      <c r="A10" s="127"/>
      <c r="B10" s="143"/>
      <c r="C10" s="92" t="s">
        <v>155</v>
      </c>
      <c r="D10" s="92" t="s">
        <v>94</v>
      </c>
      <c r="E10" s="87" t="s">
        <v>117</v>
      </c>
      <c r="F10" s="86" t="s">
        <v>32</v>
      </c>
      <c r="G10" s="72">
        <v>40000</v>
      </c>
      <c r="H10" s="73">
        <v>0</v>
      </c>
      <c r="I10" s="72">
        <v>40000</v>
      </c>
      <c r="J10" s="73">
        <v>0</v>
      </c>
      <c r="K10" s="76">
        <v>80000</v>
      </c>
      <c r="L10" s="31">
        <v>3451</v>
      </c>
      <c r="M10" s="64" t="s">
        <v>86</v>
      </c>
    </row>
    <row r="11" spans="1:14" ht="115.5" customHeight="1">
      <c r="A11" s="127"/>
      <c r="B11" s="143"/>
      <c r="C11" s="120" t="s">
        <v>123</v>
      </c>
      <c r="D11" s="92" t="s">
        <v>95</v>
      </c>
      <c r="E11" s="87" t="s">
        <v>103</v>
      </c>
      <c r="F11" s="86" t="s">
        <v>32</v>
      </c>
      <c r="G11" s="72">
        <v>6000</v>
      </c>
      <c r="H11" s="72">
        <v>7000</v>
      </c>
      <c r="I11" s="72">
        <v>7400</v>
      </c>
      <c r="J11" s="72">
        <v>5000</v>
      </c>
      <c r="K11" s="77">
        <v>25400</v>
      </c>
      <c r="L11" s="69">
        <v>3111</v>
      </c>
      <c r="M11" s="64" t="s">
        <v>86</v>
      </c>
    </row>
    <row r="12" spans="1:14" ht="71.25" customHeight="1">
      <c r="A12" s="127"/>
      <c r="B12" s="143"/>
      <c r="C12" s="120" t="s">
        <v>124</v>
      </c>
      <c r="D12" s="92" t="s">
        <v>95</v>
      </c>
      <c r="E12" s="87" t="s">
        <v>104</v>
      </c>
      <c r="F12" s="86" t="s">
        <v>32</v>
      </c>
      <c r="G12" s="72">
        <v>2400</v>
      </c>
      <c r="H12" s="72">
        <v>2400</v>
      </c>
      <c r="I12" s="72">
        <v>2400</v>
      </c>
      <c r="J12" s="72">
        <v>2400</v>
      </c>
      <c r="K12" s="77">
        <v>9600</v>
      </c>
      <c r="L12" s="69">
        <v>3141</v>
      </c>
      <c r="M12" s="64" t="s">
        <v>86</v>
      </c>
    </row>
    <row r="13" spans="1:14" ht="69.75" customHeight="1">
      <c r="A13" s="127"/>
      <c r="B13" s="143"/>
      <c r="C13" s="120" t="s">
        <v>125</v>
      </c>
      <c r="D13" s="92" t="s">
        <v>96</v>
      </c>
      <c r="E13" s="87" t="s">
        <v>105</v>
      </c>
      <c r="F13" s="86" t="s">
        <v>32</v>
      </c>
      <c r="G13" s="72">
        <v>39000</v>
      </c>
      <c r="H13" s="72">
        <v>39000</v>
      </c>
      <c r="I13" s="72">
        <v>39000</v>
      </c>
      <c r="J13" s="72">
        <v>39000</v>
      </c>
      <c r="K13" s="76">
        <v>156000</v>
      </c>
      <c r="L13" s="31">
        <v>3221</v>
      </c>
      <c r="M13" s="64" t="s">
        <v>86</v>
      </c>
    </row>
    <row r="14" spans="1:14" ht="60.75" customHeight="1">
      <c r="A14" s="127"/>
      <c r="B14" s="143"/>
      <c r="C14" s="92" t="s">
        <v>118</v>
      </c>
      <c r="D14" s="92" t="s">
        <v>99</v>
      </c>
      <c r="E14" s="87" t="s">
        <v>106</v>
      </c>
      <c r="F14" s="86" t="s">
        <v>32</v>
      </c>
      <c r="G14" s="29">
        <v>0</v>
      </c>
      <c r="H14" s="72">
        <v>35000</v>
      </c>
      <c r="I14" s="29">
        <v>0</v>
      </c>
      <c r="J14" s="29">
        <v>0</v>
      </c>
      <c r="K14" s="76">
        <v>35000</v>
      </c>
      <c r="L14" s="31">
        <v>2111</v>
      </c>
      <c r="M14" s="64" t="s">
        <v>86</v>
      </c>
    </row>
    <row r="15" spans="1:14" ht="60" customHeight="1">
      <c r="A15" s="127"/>
      <c r="B15" s="143"/>
      <c r="C15" s="92" t="s">
        <v>119</v>
      </c>
      <c r="D15" s="92" t="s">
        <v>97</v>
      </c>
      <c r="E15" s="87" t="s">
        <v>107</v>
      </c>
      <c r="F15" s="86" t="s">
        <v>32</v>
      </c>
      <c r="G15" s="72">
        <v>3000</v>
      </c>
      <c r="H15" s="29">
        <v>0</v>
      </c>
      <c r="I15" s="72">
        <v>3000</v>
      </c>
      <c r="J15" s="29">
        <v>0</v>
      </c>
      <c r="K15" s="76">
        <v>6000</v>
      </c>
      <c r="L15" s="31">
        <v>3411</v>
      </c>
      <c r="M15" s="64" t="s">
        <v>86</v>
      </c>
    </row>
    <row r="16" spans="1:14" ht="75">
      <c r="A16" s="127"/>
      <c r="B16" s="143"/>
      <c r="C16" s="120" t="s">
        <v>120</v>
      </c>
      <c r="D16" s="92" t="s">
        <v>109</v>
      </c>
      <c r="E16" s="87" t="s">
        <v>108</v>
      </c>
      <c r="F16" s="86" t="s">
        <v>32</v>
      </c>
      <c r="G16" s="43">
        <v>0</v>
      </c>
      <c r="H16" s="74">
        <v>30000</v>
      </c>
      <c r="I16" s="43">
        <v>0</v>
      </c>
      <c r="J16" s="43">
        <v>0</v>
      </c>
      <c r="K16" s="76">
        <v>30000</v>
      </c>
      <c r="L16" s="31">
        <v>3271</v>
      </c>
      <c r="M16" s="64" t="s">
        <v>86</v>
      </c>
    </row>
    <row r="17" spans="1:13" ht="37.5" customHeight="1">
      <c r="A17" s="127"/>
      <c r="B17" s="143"/>
      <c r="C17" s="92" t="s">
        <v>121</v>
      </c>
      <c r="D17" s="92" t="s">
        <v>98</v>
      </c>
      <c r="E17" s="87" t="s">
        <v>110</v>
      </c>
      <c r="F17" s="100" t="s">
        <v>32</v>
      </c>
      <c r="G17" s="72">
        <v>10000</v>
      </c>
      <c r="H17" s="29">
        <v>0</v>
      </c>
      <c r="I17" s="29">
        <v>0</v>
      </c>
      <c r="J17" s="29">
        <v>0</v>
      </c>
      <c r="K17" s="76">
        <v>10000</v>
      </c>
      <c r="L17" s="69">
        <v>3171</v>
      </c>
      <c r="M17" s="64" t="s">
        <v>86</v>
      </c>
    </row>
    <row r="18" spans="1:13" ht="100.5" customHeight="1">
      <c r="A18" s="127"/>
      <c r="B18" s="143"/>
      <c r="C18" s="92" t="s">
        <v>156</v>
      </c>
      <c r="D18" s="92" t="s">
        <v>127</v>
      </c>
      <c r="E18" s="87" t="s">
        <v>111</v>
      </c>
      <c r="F18" s="100" t="s">
        <v>179</v>
      </c>
      <c r="G18" s="72">
        <v>5000</v>
      </c>
      <c r="H18" s="29">
        <v>0</v>
      </c>
      <c r="I18" s="29">
        <v>0</v>
      </c>
      <c r="J18" s="29">
        <v>0</v>
      </c>
      <c r="K18" s="76">
        <v>5000</v>
      </c>
      <c r="L18" s="69">
        <v>3921</v>
      </c>
      <c r="M18" s="64" t="s">
        <v>86</v>
      </c>
    </row>
    <row r="19" spans="1:13" ht="62.25" customHeight="1">
      <c r="A19" s="127"/>
      <c r="B19" s="143"/>
      <c r="C19" s="92" t="s">
        <v>129</v>
      </c>
      <c r="D19" s="92" t="s">
        <v>126</v>
      </c>
      <c r="E19" s="87" t="s">
        <v>128</v>
      </c>
      <c r="F19" s="86" t="s">
        <v>32</v>
      </c>
      <c r="G19" s="29">
        <v>0</v>
      </c>
      <c r="H19" s="72">
        <v>441090</v>
      </c>
      <c r="I19" s="29">
        <v>0</v>
      </c>
      <c r="J19" s="29">
        <v>0</v>
      </c>
      <c r="K19" s="76">
        <v>441090</v>
      </c>
      <c r="L19" s="69">
        <v>5411</v>
      </c>
      <c r="M19" s="64" t="s">
        <v>86</v>
      </c>
    </row>
    <row r="20" spans="1:13" ht="58.5" customHeight="1">
      <c r="A20" s="127"/>
      <c r="B20" s="143"/>
      <c r="C20" s="92" t="s">
        <v>134</v>
      </c>
      <c r="D20" s="92" t="s">
        <v>100</v>
      </c>
      <c r="E20" s="87" t="s">
        <v>128</v>
      </c>
      <c r="F20" s="100" t="s">
        <v>157</v>
      </c>
      <c r="G20" s="72">
        <v>100000</v>
      </c>
      <c r="H20" s="72">
        <v>100000</v>
      </c>
      <c r="I20" s="29">
        <v>0</v>
      </c>
      <c r="J20" s="29">
        <v>0</v>
      </c>
      <c r="K20" s="76">
        <v>200000</v>
      </c>
      <c r="L20" s="69">
        <v>2613</v>
      </c>
      <c r="M20" s="64" t="s">
        <v>86</v>
      </c>
    </row>
    <row r="21" spans="1:13" ht="62.25" customHeight="1">
      <c r="A21" s="127"/>
      <c r="B21" s="143"/>
      <c r="C21" s="107" t="s">
        <v>150</v>
      </c>
      <c r="D21" s="92" t="s">
        <v>131</v>
      </c>
      <c r="E21" s="87" t="s">
        <v>130</v>
      </c>
      <c r="F21" s="86" t="s">
        <v>85</v>
      </c>
      <c r="G21" s="72">
        <v>20000</v>
      </c>
      <c r="H21" s="72">
        <v>22000</v>
      </c>
      <c r="I21" s="29">
        <v>0</v>
      </c>
      <c r="J21" s="29">
        <v>0</v>
      </c>
      <c r="K21" s="76">
        <v>42000</v>
      </c>
      <c r="L21" s="69">
        <v>2213</v>
      </c>
      <c r="M21" s="64" t="s">
        <v>86</v>
      </c>
    </row>
    <row r="22" spans="1:13" ht="87.75" customHeight="1">
      <c r="A22" s="127"/>
      <c r="B22" s="143"/>
      <c r="C22" s="92" t="s">
        <v>187</v>
      </c>
      <c r="D22" s="92" t="s">
        <v>101</v>
      </c>
      <c r="E22" s="87" t="s">
        <v>132</v>
      </c>
      <c r="F22" s="100" t="s">
        <v>158</v>
      </c>
      <c r="G22" s="72">
        <v>5000</v>
      </c>
      <c r="H22" s="72">
        <v>15000</v>
      </c>
      <c r="I22" s="72">
        <v>5000</v>
      </c>
      <c r="J22" s="72">
        <v>5000</v>
      </c>
      <c r="K22" s="76">
        <v>30000</v>
      </c>
      <c r="L22" s="31">
        <v>3751</v>
      </c>
      <c r="M22" s="64" t="s">
        <v>86</v>
      </c>
    </row>
    <row r="23" spans="1:13" ht="90">
      <c r="A23" s="127"/>
      <c r="B23" s="143"/>
      <c r="C23" s="92" t="s">
        <v>188</v>
      </c>
      <c r="D23" s="115" t="s">
        <v>170</v>
      </c>
      <c r="E23" s="100" t="s">
        <v>171</v>
      </c>
      <c r="F23" s="86" t="s">
        <v>102</v>
      </c>
      <c r="G23" s="29">
        <v>0</v>
      </c>
      <c r="H23" s="72">
        <v>38000</v>
      </c>
      <c r="I23" s="29">
        <v>0</v>
      </c>
      <c r="J23" s="29">
        <v>0</v>
      </c>
      <c r="K23" s="76">
        <v>38000</v>
      </c>
      <c r="L23" s="31">
        <v>3831</v>
      </c>
      <c r="M23" s="64" t="s">
        <v>86</v>
      </c>
    </row>
    <row r="24" spans="1:13" s="106" customFormat="1" ht="330">
      <c r="A24" s="127"/>
      <c r="B24" s="143"/>
      <c r="C24" s="92" t="s">
        <v>189</v>
      </c>
      <c r="D24" s="116" t="s">
        <v>159</v>
      </c>
      <c r="E24" s="87" t="s">
        <v>175</v>
      </c>
      <c r="F24" s="87" t="s">
        <v>186</v>
      </c>
      <c r="G24" s="73"/>
      <c r="H24" s="72">
        <v>101910</v>
      </c>
      <c r="I24" s="73"/>
      <c r="J24" s="73"/>
      <c r="K24" s="104">
        <v>101910</v>
      </c>
      <c r="L24" s="102">
        <v>3342</v>
      </c>
      <c r="M24" s="105" t="s">
        <v>86</v>
      </c>
    </row>
    <row r="25" spans="1:13" s="106" customFormat="1" ht="189" customHeight="1">
      <c r="A25" s="127"/>
      <c r="B25" s="143"/>
      <c r="C25" s="107" t="s">
        <v>190</v>
      </c>
      <c r="D25" s="92" t="s">
        <v>191</v>
      </c>
      <c r="E25" s="87" t="s">
        <v>175</v>
      </c>
      <c r="F25" s="87" t="s">
        <v>186</v>
      </c>
      <c r="G25" s="73">
        <v>0</v>
      </c>
      <c r="H25" s="73">
        <v>0</v>
      </c>
      <c r="I25" s="72">
        <v>29000</v>
      </c>
      <c r="J25" s="73">
        <v>0</v>
      </c>
      <c r="K25" s="104">
        <v>29000</v>
      </c>
      <c r="L25" s="102">
        <v>3342</v>
      </c>
      <c r="M25" s="105" t="s">
        <v>86</v>
      </c>
    </row>
    <row r="26" spans="1:13" s="106" customFormat="1" ht="114.75" customHeight="1" thickBot="1">
      <c r="A26" s="128"/>
      <c r="B26" s="144"/>
      <c r="C26" s="107" t="s">
        <v>192</v>
      </c>
      <c r="D26" s="92" t="s">
        <v>193</v>
      </c>
      <c r="E26" s="87" t="s">
        <v>175</v>
      </c>
      <c r="F26" s="87" t="s">
        <v>186</v>
      </c>
      <c r="G26" s="108">
        <v>0</v>
      </c>
      <c r="H26" s="108">
        <v>0</v>
      </c>
      <c r="I26" s="83">
        <v>26000</v>
      </c>
      <c r="J26" s="108">
        <v>0</v>
      </c>
      <c r="K26" s="109">
        <v>26000</v>
      </c>
      <c r="L26" s="110">
        <v>3342</v>
      </c>
      <c r="M26" s="111" t="s">
        <v>86</v>
      </c>
    </row>
    <row r="27" spans="1:13" ht="20.25" customHeight="1">
      <c r="F27" s="94" t="s">
        <v>88</v>
      </c>
      <c r="G27" s="95">
        <f>SUM(G6:G26)</f>
        <v>307900</v>
      </c>
      <c r="H27" s="95">
        <f>SUM(H6:H26)</f>
        <v>898900</v>
      </c>
      <c r="I27" s="95">
        <f>SUM(I6:I26)</f>
        <v>214300</v>
      </c>
      <c r="J27" s="96">
        <f>SUM(J6:J26)</f>
        <v>178900</v>
      </c>
      <c r="K27" s="97">
        <f>SUM(K6:K26)</f>
        <v>1600000</v>
      </c>
    </row>
    <row r="28" spans="1:13" ht="12.75" customHeight="1">
      <c r="A28" s="122"/>
      <c r="B28" s="123"/>
      <c r="C28" s="123"/>
      <c r="D28" s="123"/>
      <c r="E28" s="123"/>
      <c r="F28" s="123"/>
      <c r="G28" s="123"/>
      <c r="H28" s="123"/>
      <c r="I28" s="123"/>
      <c r="J28" s="123"/>
      <c r="K28" s="123"/>
      <c r="L28" s="123"/>
      <c r="M28" s="124"/>
    </row>
    <row r="29" spans="1:13" ht="119.25" customHeight="1">
      <c r="A29" s="125" t="s">
        <v>135</v>
      </c>
      <c r="B29" s="31" t="s">
        <v>136</v>
      </c>
      <c r="C29" s="115" t="s">
        <v>137</v>
      </c>
      <c r="D29" s="118" t="s">
        <v>160</v>
      </c>
      <c r="E29" s="93" t="s">
        <v>138</v>
      </c>
      <c r="F29" s="101" t="s">
        <v>161</v>
      </c>
      <c r="G29" s="82">
        <v>0</v>
      </c>
      <c r="H29" s="82">
        <v>0</v>
      </c>
      <c r="I29" s="82">
        <v>0</v>
      </c>
      <c r="J29" s="82">
        <v>0</v>
      </c>
      <c r="K29" s="82">
        <v>0</v>
      </c>
      <c r="L29" s="98" t="s">
        <v>149</v>
      </c>
      <c r="M29" s="103" t="s">
        <v>86</v>
      </c>
    </row>
    <row r="30" spans="1:13" ht="74.25" customHeight="1">
      <c r="A30" s="125"/>
      <c r="B30" s="31" t="s">
        <v>151</v>
      </c>
      <c r="C30" s="118" t="s">
        <v>162</v>
      </c>
      <c r="D30" s="118" t="s">
        <v>173</v>
      </c>
      <c r="E30" s="101" t="s">
        <v>172</v>
      </c>
      <c r="F30" s="93" t="s">
        <v>152</v>
      </c>
      <c r="G30" s="82">
        <v>0</v>
      </c>
      <c r="H30" s="82">
        <v>0</v>
      </c>
      <c r="I30" s="82">
        <v>0</v>
      </c>
      <c r="J30" s="82">
        <v>0</v>
      </c>
      <c r="K30" s="82">
        <v>0</v>
      </c>
      <c r="L30" s="98" t="s">
        <v>153</v>
      </c>
      <c r="M30" s="103" t="s">
        <v>86</v>
      </c>
    </row>
    <row r="31" spans="1:13" ht="130.5" customHeight="1">
      <c r="A31" s="125"/>
      <c r="B31" s="93" t="s">
        <v>141</v>
      </c>
      <c r="C31" s="118" t="s">
        <v>167</v>
      </c>
      <c r="D31" s="118" t="s">
        <v>174</v>
      </c>
      <c r="E31" s="101" t="s">
        <v>185</v>
      </c>
      <c r="F31" s="101" t="s">
        <v>181</v>
      </c>
      <c r="G31" s="82">
        <v>0</v>
      </c>
      <c r="H31" s="82">
        <v>0</v>
      </c>
      <c r="I31" s="82">
        <v>0</v>
      </c>
      <c r="J31" s="82">
        <v>0</v>
      </c>
      <c r="K31" s="82">
        <v>0</v>
      </c>
      <c r="L31" s="98" t="s">
        <v>149</v>
      </c>
      <c r="M31" s="103" t="s">
        <v>86</v>
      </c>
    </row>
    <row r="32" spans="1:13" ht="117.75" customHeight="1">
      <c r="A32" s="91" t="s">
        <v>139</v>
      </c>
      <c r="B32" s="93" t="s">
        <v>140</v>
      </c>
      <c r="C32" s="118" t="s">
        <v>168</v>
      </c>
      <c r="D32" s="118" t="s">
        <v>174</v>
      </c>
      <c r="E32" s="101" t="s">
        <v>185</v>
      </c>
      <c r="F32" s="101" t="s">
        <v>181</v>
      </c>
      <c r="G32" s="82">
        <v>0</v>
      </c>
      <c r="H32" s="82">
        <v>0</v>
      </c>
      <c r="I32" s="82">
        <v>0</v>
      </c>
      <c r="J32" s="82">
        <v>0</v>
      </c>
      <c r="K32" s="82">
        <v>0</v>
      </c>
      <c r="L32" s="98" t="s">
        <v>149</v>
      </c>
      <c r="M32" s="103" t="s">
        <v>86</v>
      </c>
    </row>
    <row r="33" spans="1:13" ht="62.25" customHeight="1">
      <c r="A33" s="91" t="s">
        <v>142</v>
      </c>
      <c r="B33" s="91" t="s">
        <v>143</v>
      </c>
      <c r="C33" s="121" t="s">
        <v>148</v>
      </c>
      <c r="D33" s="118" t="s">
        <v>163</v>
      </c>
      <c r="E33" s="101" t="s">
        <v>164</v>
      </c>
      <c r="F33" s="101" t="s">
        <v>165</v>
      </c>
      <c r="G33" s="82">
        <v>0</v>
      </c>
      <c r="H33" s="82">
        <v>0</v>
      </c>
      <c r="I33" s="82">
        <v>0</v>
      </c>
      <c r="J33" s="82">
        <v>0</v>
      </c>
      <c r="K33" s="82">
        <v>0</v>
      </c>
      <c r="L33" s="98" t="s">
        <v>153</v>
      </c>
      <c r="M33" s="103" t="s">
        <v>86</v>
      </c>
    </row>
    <row r="34" spans="1:13" ht="64.5" customHeight="1">
      <c r="A34" s="91" t="s">
        <v>144</v>
      </c>
      <c r="B34" s="91" t="s">
        <v>147</v>
      </c>
      <c r="C34" s="118" t="s">
        <v>145</v>
      </c>
      <c r="D34" s="118" t="s">
        <v>146</v>
      </c>
      <c r="E34" s="101" t="s">
        <v>180</v>
      </c>
      <c r="F34" s="101" t="s">
        <v>166</v>
      </c>
      <c r="G34" s="29">
        <v>0</v>
      </c>
      <c r="H34" s="29">
        <v>0</v>
      </c>
      <c r="I34" s="29">
        <v>0</v>
      </c>
      <c r="J34" s="29">
        <v>0</v>
      </c>
      <c r="K34" s="29">
        <v>0</v>
      </c>
      <c r="L34" s="98" t="s">
        <v>153</v>
      </c>
      <c r="M34" s="103" t="s">
        <v>86</v>
      </c>
    </row>
  </sheetData>
  <mergeCells count="15">
    <mergeCell ref="A28:M28"/>
    <mergeCell ref="A29:A31"/>
    <mergeCell ref="A6:A26"/>
    <mergeCell ref="A1:M1"/>
    <mergeCell ref="M4:M5"/>
    <mergeCell ref="A2:M2"/>
    <mergeCell ref="A4:A5"/>
    <mergeCell ref="B4:B5"/>
    <mergeCell ref="C4:C5"/>
    <mergeCell ref="D4:D5"/>
    <mergeCell ref="F4:F5"/>
    <mergeCell ref="G4:J4"/>
    <mergeCell ref="L4:L5"/>
    <mergeCell ref="E4:E5"/>
    <mergeCell ref="B6:B26"/>
  </mergeCells>
  <printOptions horizontalCentered="1"/>
  <pageMargins left="0.70866141732283472" right="0.7086614173228347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zoomScale="70" zoomScaleNormal="70" workbookViewId="0">
      <selection activeCell="F17" sqref="F17"/>
    </sheetView>
  </sheetViews>
  <sheetFormatPr baseColWidth="10" defaultColWidth="11.42578125" defaultRowHeight="15"/>
  <cols>
    <col min="1" max="1" width="24.85546875" style="14" customWidth="1"/>
    <col min="2" max="2" width="24.5703125" style="14" customWidth="1"/>
    <col min="3" max="3" width="31.42578125" style="14" customWidth="1"/>
    <col min="4" max="4" width="25.140625" style="14" customWidth="1"/>
    <col min="5" max="5" width="25.140625" style="90" customWidth="1"/>
    <col min="6" max="6" width="29" style="15" customWidth="1"/>
    <col min="7" max="10" width="19" style="14" customWidth="1"/>
    <col min="11" max="11" width="19" style="16" customWidth="1"/>
    <col min="12" max="12" width="22" style="14" customWidth="1"/>
    <col min="13" max="13" width="31" style="14" customWidth="1"/>
    <col min="14" max="16384" width="11.42578125" style="14"/>
  </cols>
  <sheetData>
    <row r="1" spans="1:19" ht="39.75" customHeight="1">
      <c r="A1" s="129" t="s">
        <v>90</v>
      </c>
      <c r="B1" s="129"/>
      <c r="C1" s="129"/>
      <c r="D1" s="129"/>
      <c r="E1" s="129"/>
      <c r="F1" s="129"/>
      <c r="G1" s="129"/>
      <c r="H1" s="129"/>
      <c r="I1" s="129"/>
      <c r="J1" s="129"/>
      <c r="K1" s="129"/>
      <c r="L1" s="129"/>
      <c r="M1" s="129"/>
      <c r="N1" s="13"/>
      <c r="O1" s="13"/>
      <c r="P1" s="13"/>
      <c r="Q1" s="13"/>
      <c r="R1" s="13"/>
      <c r="S1" s="13"/>
    </row>
    <row r="2" spans="1:19" ht="39" customHeight="1">
      <c r="A2" s="132" t="s">
        <v>17</v>
      </c>
      <c r="B2" s="132"/>
      <c r="C2" s="132"/>
      <c r="D2" s="132"/>
      <c r="E2" s="132"/>
      <c r="F2" s="132"/>
      <c r="G2" s="132"/>
      <c r="H2" s="132"/>
      <c r="I2" s="132"/>
      <c r="J2" s="132"/>
      <c r="K2" s="132"/>
      <c r="L2" s="132"/>
      <c r="M2" s="132"/>
      <c r="N2" s="33"/>
      <c r="O2" s="33"/>
      <c r="P2" s="33"/>
      <c r="Q2" s="33"/>
      <c r="R2" s="33"/>
      <c r="S2" s="33"/>
    </row>
    <row r="3" spans="1:19" ht="39" customHeight="1">
      <c r="A3" s="38"/>
      <c r="B3" s="38"/>
      <c r="C3" s="38"/>
      <c r="D3" s="38"/>
      <c r="E3" s="88"/>
      <c r="F3" s="38"/>
      <c r="G3" s="38"/>
      <c r="H3" s="38"/>
      <c r="I3" s="38"/>
      <c r="J3" s="38"/>
      <c r="K3" s="38"/>
      <c r="L3" s="38"/>
      <c r="M3" s="38"/>
      <c r="N3" s="33"/>
      <c r="O3" s="33"/>
      <c r="P3" s="33"/>
      <c r="Q3" s="33"/>
      <c r="R3" s="33"/>
      <c r="S3" s="33"/>
    </row>
    <row r="4" spans="1:19" ht="41.25" customHeight="1">
      <c r="A4" s="150" t="s">
        <v>0</v>
      </c>
      <c r="B4" s="150" t="s">
        <v>5</v>
      </c>
      <c r="C4" s="150" t="s">
        <v>1</v>
      </c>
      <c r="D4" s="150" t="s">
        <v>4</v>
      </c>
      <c r="E4" s="152" t="s">
        <v>91</v>
      </c>
      <c r="F4" s="152" t="s">
        <v>6</v>
      </c>
      <c r="G4" s="154" t="s">
        <v>15</v>
      </c>
      <c r="H4" s="155"/>
      <c r="I4" s="155"/>
      <c r="J4" s="156"/>
      <c r="K4" s="35"/>
      <c r="L4" s="152" t="s">
        <v>2</v>
      </c>
      <c r="M4" s="152" t="s">
        <v>3</v>
      </c>
    </row>
    <row r="5" spans="1:19" ht="35.25" customHeight="1">
      <c r="A5" s="151"/>
      <c r="B5" s="151"/>
      <c r="C5" s="151"/>
      <c r="D5" s="151"/>
      <c r="E5" s="153"/>
      <c r="F5" s="153"/>
      <c r="G5" s="34" t="s">
        <v>7</v>
      </c>
      <c r="H5" s="34" t="s">
        <v>8</v>
      </c>
      <c r="I5" s="34" t="s">
        <v>9</v>
      </c>
      <c r="J5" s="34" t="s">
        <v>10</v>
      </c>
      <c r="K5" s="35" t="s">
        <v>16</v>
      </c>
      <c r="L5" s="153"/>
      <c r="M5" s="153"/>
    </row>
    <row r="6" spans="1:19" ht="15" customHeight="1">
      <c r="A6" s="145" t="s">
        <v>52</v>
      </c>
      <c r="B6" s="145" t="s">
        <v>53</v>
      </c>
      <c r="C6" s="145" t="s">
        <v>54</v>
      </c>
      <c r="D6" s="147" t="s">
        <v>55</v>
      </c>
      <c r="E6" s="145" t="s">
        <v>112</v>
      </c>
      <c r="F6" s="145" t="s">
        <v>56</v>
      </c>
      <c r="G6" s="44">
        <v>331641.73749999999</v>
      </c>
      <c r="H6" s="44">
        <v>331641.73749999999</v>
      </c>
      <c r="I6" s="44">
        <v>331641.73749999999</v>
      </c>
      <c r="J6" s="44">
        <v>331641.73749999999</v>
      </c>
      <c r="K6" s="2">
        <f>SUM(G6:J6)</f>
        <v>1326566.95</v>
      </c>
      <c r="L6" s="32">
        <v>1131</v>
      </c>
      <c r="M6" s="36" t="s">
        <v>35</v>
      </c>
    </row>
    <row r="7" spans="1:19">
      <c r="A7" s="143"/>
      <c r="B7" s="143"/>
      <c r="C7" s="143"/>
      <c r="D7" s="148"/>
      <c r="E7" s="143"/>
      <c r="F7" s="143"/>
      <c r="G7" s="44">
        <v>0</v>
      </c>
      <c r="H7" s="44">
        <v>9086.0750000000007</v>
      </c>
      <c r="I7" s="2">
        <v>0</v>
      </c>
      <c r="J7" s="2">
        <v>9086.0750000000007</v>
      </c>
      <c r="K7" s="2">
        <f t="shared" ref="K7:K12" si="0">SUM(G7:J7)</f>
        <v>18172.150000000001</v>
      </c>
      <c r="L7" s="32">
        <v>1321</v>
      </c>
      <c r="M7" s="36" t="s">
        <v>35</v>
      </c>
    </row>
    <row r="8" spans="1:19">
      <c r="A8" s="143"/>
      <c r="B8" s="143"/>
      <c r="C8" s="143"/>
      <c r="D8" s="149"/>
      <c r="E8" s="146"/>
      <c r="F8" s="146"/>
      <c r="G8" s="44">
        <v>0</v>
      </c>
      <c r="H8" s="44">
        <v>90860.75</v>
      </c>
      <c r="I8" s="2">
        <v>0</v>
      </c>
      <c r="J8" s="44">
        <v>90860.75</v>
      </c>
      <c r="K8" s="2">
        <f t="shared" si="0"/>
        <v>181721.5</v>
      </c>
      <c r="L8" s="32">
        <v>1322</v>
      </c>
      <c r="M8" s="36" t="s">
        <v>35</v>
      </c>
    </row>
    <row r="9" spans="1:19" ht="30">
      <c r="A9" s="143"/>
      <c r="B9" s="143"/>
      <c r="C9" s="143"/>
      <c r="D9" s="45" t="s">
        <v>57</v>
      </c>
      <c r="E9" s="84" t="s">
        <v>113</v>
      </c>
      <c r="F9" s="70" t="s">
        <v>87</v>
      </c>
      <c r="G9" s="2">
        <v>25015.02</v>
      </c>
      <c r="H9" s="2">
        <v>25015.02</v>
      </c>
      <c r="I9" s="2">
        <v>25015.02</v>
      </c>
      <c r="J9" s="2">
        <v>25015.02</v>
      </c>
      <c r="K9" s="2">
        <f t="shared" si="0"/>
        <v>100060.08</v>
      </c>
      <c r="L9" s="31">
        <v>1412</v>
      </c>
      <c r="M9" s="36" t="s">
        <v>35</v>
      </c>
    </row>
    <row r="10" spans="1:19" ht="30">
      <c r="A10" s="143"/>
      <c r="B10" s="143"/>
      <c r="C10" s="143"/>
      <c r="D10" s="45" t="s">
        <v>58</v>
      </c>
      <c r="E10" s="84" t="s">
        <v>113</v>
      </c>
      <c r="F10" s="70" t="s">
        <v>87</v>
      </c>
      <c r="G10" s="2">
        <v>17607.060000000001</v>
      </c>
      <c r="H10" s="2">
        <v>17607.060000000001</v>
      </c>
      <c r="I10" s="2">
        <v>17607.060000000001</v>
      </c>
      <c r="J10" s="2">
        <v>17607.060000000001</v>
      </c>
      <c r="K10" s="2">
        <f t="shared" si="0"/>
        <v>70428.240000000005</v>
      </c>
      <c r="L10" s="31">
        <v>1421</v>
      </c>
      <c r="M10" s="36" t="s">
        <v>35</v>
      </c>
    </row>
    <row r="11" spans="1:19" ht="30">
      <c r="A11" s="143"/>
      <c r="B11" s="143"/>
      <c r="C11" s="143"/>
      <c r="D11" s="45" t="s">
        <v>58</v>
      </c>
      <c r="E11" s="84" t="s">
        <v>113</v>
      </c>
      <c r="F11" s="70" t="s">
        <v>87</v>
      </c>
      <c r="G11" s="47">
        <v>17094.18</v>
      </c>
      <c r="H11" s="47">
        <v>17094.18</v>
      </c>
      <c r="I11" s="47">
        <v>17094.18</v>
      </c>
      <c r="J11" s="47">
        <v>17094.18</v>
      </c>
      <c r="K11" s="2">
        <f t="shared" si="0"/>
        <v>68376.72</v>
      </c>
      <c r="L11" s="31">
        <v>1432</v>
      </c>
      <c r="M11" s="36"/>
    </row>
    <row r="12" spans="1:19" ht="90">
      <c r="A12" s="146"/>
      <c r="B12" s="146"/>
      <c r="C12" s="146"/>
      <c r="D12" s="46" t="s">
        <v>89</v>
      </c>
      <c r="E12" s="89" t="s">
        <v>114</v>
      </c>
      <c r="F12" s="31" t="s">
        <v>36</v>
      </c>
      <c r="G12" s="2">
        <v>70000</v>
      </c>
      <c r="H12" s="2">
        <v>64674.36</v>
      </c>
      <c r="I12" s="2"/>
      <c r="J12" s="2"/>
      <c r="K12" s="2">
        <f t="shared" si="0"/>
        <v>134674.35999999999</v>
      </c>
      <c r="L12" s="36">
        <v>1611</v>
      </c>
      <c r="M12" s="36" t="s">
        <v>35</v>
      </c>
    </row>
    <row r="13" spans="1:19">
      <c r="F13" s="80" t="s">
        <v>88</v>
      </c>
      <c r="G13" s="47">
        <f>SUM(G6:G12)</f>
        <v>461357.9975</v>
      </c>
      <c r="H13" s="47">
        <f>SUM(H6:H12)</f>
        <v>555979.1825</v>
      </c>
      <c r="I13" s="47">
        <f>SUM(I6:I12)</f>
        <v>391357.9975</v>
      </c>
      <c r="J13" s="47">
        <f>SUM(J6:J12)</f>
        <v>491304.82250000001</v>
      </c>
      <c r="K13" s="81">
        <f>SUM(K6:K12)</f>
        <v>1900000</v>
      </c>
    </row>
    <row r="15" spans="1:19">
      <c r="L15" s="16"/>
    </row>
    <row r="16" spans="1:19">
      <c r="L16" s="17"/>
    </row>
    <row r="17" spans="12:12">
      <c r="L17" s="17"/>
    </row>
    <row r="18" spans="12:12">
      <c r="L18" s="17"/>
    </row>
    <row r="19" spans="12:12">
      <c r="L19" s="17"/>
    </row>
    <row r="20" spans="12:12">
      <c r="L20" s="17"/>
    </row>
    <row r="21" spans="12:12">
      <c r="L21" s="17"/>
    </row>
    <row r="22" spans="12:12">
      <c r="L22" s="17"/>
    </row>
  </sheetData>
  <mergeCells count="17">
    <mergeCell ref="A1:M1"/>
    <mergeCell ref="A2:M2"/>
    <mergeCell ref="A4:A5"/>
    <mergeCell ref="B4:B5"/>
    <mergeCell ref="C4:C5"/>
    <mergeCell ref="D4:D5"/>
    <mergeCell ref="F4:F5"/>
    <mergeCell ref="G4:J4"/>
    <mergeCell ref="L4:L5"/>
    <mergeCell ref="M4:M5"/>
    <mergeCell ref="E4:E5"/>
    <mergeCell ref="A6:A12"/>
    <mergeCell ref="B6:B12"/>
    <mergeCell ref="C6:C12"/>
    <mergeCell ref="F6:F8"/>
    <mergeCell ref="D6:D8"/>
    <mergeCell ref="E6:E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topLeftCell="A7" workbookViewId="0">
      <selection activeCell="G13" sqref="G13"/>
    </sheetView>
  </sheetViews>
  <sheetFormatPr baseColWidth="10" defaultColWidth="11.42578125" defaultRowHeight="15"/>
  <cols>
    <col min="1" max="1" width="33.7109375" style="30" customWidth="1"/>
    <col min="2" max="2" width="44.5703125" style="30" customWidth="1"/>
    <col min="3" max="3" width="14.42578125" style="30" customWidth="1"/>
    <col min="4" max="5" width="12.5703125" style="30" bestFit="1" customWidth="1"/>
    <col min="6" max="6" width="12.28515625" style="30" bestFit="1" customWidth="1"/>
    <col min="7" max="7" width="13.85546875" style="30" bestFit="1" customWidth="1"/>
    <col min="8" max="16384" width="11.42578125" style="30"/>
  </cols>
  <sheetData>
    <row r="1" spans="1:7" ht="84.75" customHeight="1" thickBot="1">
      <c r="A1" s="157" t="s">
        <v>48</v>
      </c>
      <c r="B1" s="158"/>
      <c r="C1" s="158"/>
      <c r="D1" s="158"/>
      <c r="E1" s="158"/>
      <c r="F1" s="158"/>
      <c r="G1" s="159"/>
    </row>
    <row r="2" spans="1:7">
      <c r="A2" s="160" t="s">
        <v>18</v>
      </c>
      <c r="B2" s="162" t="s">
        <v>11</v>
      </c>
      <c r="C2" s="162" t="s">
        <v>12</v>
      </c>
      <c r="D2" s="162"/>
      <c r="E2" s="162"/>
      <c r="F2" s="162"/>
      <c r="G2" s="164" t="s">
        <v>19</v>
      </c>
    </row>
    <row r="3" spans="1:7" ht="26.25" thickBot="1">
      <c r="A3" s="161"/>
      <c r="B3" s="163"/>
      <c r="C3" s="39" t="s">
        <v>20</v>
      </c>
      <c r="D3" s="39" t="s">
        <v>13</v>
      </c>
      <c r="E3" s="39" t="s">
        <v>14</v>
      </c>
      <c r="F3" s="39" t="s">
        <v>21</v>
      </c>
      <c r="G3" s="165"/>
    </row>
    <row r="4" spans="1:7" ht="15.75" thickBot="1">
      <c r="A4" s="49">
        <v>1000</v>
      </c>
      <c r="B4" s="50" t="s">
        <v>37</v>
      </c>
      <c r="C4" s="51">
        <f>C14+C7+C5+C10</f>
        <v>461357.9975</v>
      </c>
      <c r="D4" s="51">
        <f t="shared" ref="D4:G4" si="0">D14+D7+D5+D10</f>
        <v>555979.1825</v>
      </c>
      <c r="E4" s="51">
        <f t="shared" si="0"/>
        <v>391357.9975</v>
      </c>
      <c r="F4" s="51">
        <f t="shared" si="0"/>
        <v>491304.82250000001</v>
      </c>
      <c r="G4" s="51">
        <f t="shared" si="0"/>
        <v>1900000</v>
      </c>
    </row>
    <row r="5" spans="1:7" ht="25.5">
      <c r="A5" s="52">
        <v>1100</v>
      </c>
      <c r="B5" s="53" t="s">
        <v>38</v>
      </c>
      <c r="C5" s="54">
        <f>C6</f>
        <v>331641.73749999999</v>
      </c>
      <c r="D5" s="54">
        <f t="shared" ref="D5:G5" si="1">D6</f>
        <v>331641.73749999999</v>
      </c>
      <c r="E5" s="54">
        <f t="shared" si="1"/>
        <v>331641.73749999999</v>
      </c>
      <c r="F5" s="54">
        <f t="shared" si="1"/>
        <v>331641.73749999999</v>
      </c>
      <c r="G5" s="55">
        <f t="shared" si="1"/>
        <v>1326566.95</v>
      </c>
    </row>
    <row r="6" spans="1:7" s="37" customFormat="1">
      <c r="A6" s="22">
        <v>1131</v>
      </c>
      <c r="B6" s="24" t="s">
        <v>39</v>
      </c>
      <c r="C6" s="48">
        <v>331641.73749999999</v>
      </c>
      <c r="D6" s="48">
        <v>331641.73749999999</v>
      </c>
      <c r="E6" s="48">
        <v>331641.73749999999</v>
      </c>
      <c r="F6" s="48">
        <v>331641.73749999999</v>
      </c>
      <c r="G6" s="26">
        <f>SUM(C6:F6)</f>
        <v>1326566.95</v>
      </c>
    </row>
    <row r="7" spans="1:7" ht="25.5">
      <c r="A7" s="18">
        <v>1300</v>
      </c>
      <c r="B7" s="20" t="s">
        <v>40</v>
      </c>
      <c r="C7" s="19">
        <f>C8+C9</f>
        <v>0</v>
      </c>
      <c r="D7" s="19">
        <f t="shared" ref="D7:G7" si="2">D8+D9</f>
        <v>99946.824999999997</v>
      </c>
      <c r="E7" s="19">
        <f t="shared" si="2"/>
        <v>0</v>
      </c>
      <c r="F7" s="19">
        <f t="shared" si="2"/>
        <v>99946.824999999997</v>
      </c>
      <c r="G7" s="25">
        <f t="shared" si="2"/>
        <v>199893.65</v>
      </c>
    </row>
    <row r="8" spans="1:7" s="37" customFormat="1">
      <c r="A8" s="22">
        <v>1321</v>
      </c>
      <c r="B8" s="24" t="s">
        <v>41</v>
      </c>
      <c r="C8" s="48">
        <v>0</v>
      </c>
      <c r="D8" s="48">
        <v>9086.0750000000007</v>
      </c>
      <c r="E8" s="48">
        <v>0</v>
      </c>
      <c r="F8" s="48">
        <v>9086.0750000000007</v>
      </c>
      <c r="G8" s="26">
        <f>SUM(C8:F8)</f>
        <v>18172.150000000001</v>
      </c>
    </row>
    <row r="9" spans="1:7" s="37" customFormat="1">
      <c r="A9" s="22">
        <v>1322</v>
      </c>
      <c r="B9" s="24" t="s">
        <v>42</v>
      </c>
      <c r="C9" s="48">
        <v>0</v>
      </c>
      <c r="D9" s="48">
        <v>90860.75</v>
      </c>
      <c r="E9" s="48">
        <v>0</v>
      </c>
      <c r="F9" s="48">
        <v>90860.75</v>
      </c>
      <c r="G9" s="26">
        <f>SUM(C9:F9)</f>
        <v>181721.5</v>
      </c>
    </row>
    <row r="10" spans="1:7">
      <c r="A10" s="27">
        <v>1400</v>
      </c>
      <c r="B10" s="7" t="s">
        <v>43</v>
      </c>
      <c r="C10" s="8">
        <f>SUM(C11:C13)</f>
        <v>59716.26</v>
      </c>
      <c r="D10" s="8">
        <f t="shared" ref="D10:G10" si="3">SUM(D11:D13)</f>
        <v>59716.26</v>
      </c>
      <c r="E10" s="8">
        <f t="shared" si="3"/>
        <v>59716.26</v>
      </c>
      <c r="F10" s="8">
        <f t="shared" si="3"/>
        <v>59716.26</v>
      </c>
      <c r="G10" s="56">
        <f t="shared" si="3"/>
        <v>238865.04</v>
      </c>
    </row>
    <row r="11" spans="1:7">
      <c r="A11" s="9">
        <v>1412</v>
      </c>
      <c r="B11" s="12" t="s">
        <v>44</v>
      </c>
      <c r="C11" s="48">
        <v>25015.02</v>
      </c>
      <c r="D11" s="48">
        <v>25015.02</v>
      </c>
      <c r="E11" s="48">
        <v>25015.02</v>
      </c>
      <c r="F11" s="48">
        <v>25015.02</v>
      </c>
      <c r="G11" s="11">
        <f>SUM(C11:F11)</f>
        <v>100060.08</v>
      </c>
    </row>
    <row r="12" spans="1:7">
      <c r="A12" s="9">
        <v>1421</v>
      </c>
      <c r="B12" s="12" t="s">
        <v>51</v>
      </c>
      <c r="C12" s="48">
        <v>17607.060000000001</v>
      </c>
      <c r="D12" s="48">
        <v>17607.060000000001</v>
      </c>
      <c r="E12" s="48">
        <v>17607.060000000001</v>
      </c>
      <c r="F12" s="48">
        <v>17607.060000000001</v>
      </c>
      <c r="G12" s="11">
        <f t="shared" ref="G12:G13" si="4">SUM(C12:F12)</f>
        <v>70428.240000000005</v>
      </c>
    </row>
    <row r="13" spans="1:7">
      <c r="A13" s="9">
        <v>1432</v>
      </c>
      <c r="B13" s="12" t="s">
        <v>45</v>
      </c>
      <c r="C13" s="48">
        <v>17094.18</v>
      </c>
      <c r="D13" s="48">
        <v>17094.18</v>
      </c>
      <c r="E13" s="48">
        <v>17094.18</v>
      </c>
      <c r="F13" s="48">
        <v>17094.18</v>
      </c>
      <c r="G13" s="11">
        <f t="shared" si="4"/>
        <v>68376.72</v>
      </c>
    </row>
    <row r="14" spans="1:7">
      <c r="A14" s="27">
        <v>1600</v>
      </c>
      <c r="B14" s="7" t="s">
        <v>46</v>
      </c>
      <c r="C14" s="8">
        <f>SUM(C15)</f>
        <v>70000</v>
      </c>
      <c r="D14" s="8">
        <f t="shared" ref="D14:G14" si="5">SUM(D15)</f>
        <v>64674.36</v>
      </c>
      <c r="E14" s="8">
        <f t="shared" si="5"/>
        <v>0</v>
      </c>
      <c r="F14" s="8">
        <f t="shared" si="5"/>
        <v>0</v>
      </c>
      <c r="G14" s="56">
        <f t="shared" si="5"/>
        <v>134674.35999999999</v>
      </c>
    </row>
    <row r="15" spans="1:7">
      <c r="A15" s="9">
        <v>1611</v>
      </c>
      <c r="B15" s="12" t="s">
        <v>47</v>
      </c>
      <c r="C15" s="48">
        <v>70000</v>
      </c>
      <c r="D15" s="48">
        <v>64674.36</v>
      </c>
      <c r="E15" s="48"/>
      <c r="F15" s="48"/>
      <c r="G15" s="11">
        <f>SUM(C15:F15)</f>
        <v>134674.35999999999</v>
      </c>
    </row>
    <row r="16" spans="1:7" ht="15.75" thickBot="1">
      <c r="A16" s="57" t="s">
        <v>28</v>
      </c>
      <c r="B16" s="58"/>
      <c r="C16" s="59">
        <f>C4</f>
        <v>461357.9975</v>
      </c>
      <c r="D16" s="59">
        <f t="shared" ref="D16:F16" si="6">D4</f>
        <v>555979.1825</v>
      </c>
      <c r="E16" s="59">
        <f t="shared" si="6"/>
        <v>391357.9975</v>
      </c>
      <c r="F16" s="59">
        <f t="shared" si="6"/>
        <v>491304.82250000001</v>
      </c>
      <c r="G16" s="60">
        <f>G4</f>
        <v>1900000</v>
      </c>
    </row>
    <row r="19" spans="5:7">
      <c r="G19" s="28"/>
    </row>
    <row r="22" spans="5:7">
      <c r="E22" s="3"/>
    </row>
    <row r="23" spans="5:7">
      <c r="E23" s="28"/>
    </row>
    <row r="24" spans="5:7">
      <c r="E24" s="28"/>
    </row>
    <row r="25" spans="5:7">
      <c r="E25" s="28"/>
    </row>
    <row r="26" spans="5:7">
      <c r="E26" s="28"/>
    </row>
  </sheetData>
  <mergeCells count="5">
    <mergeCell ref="A1:G1"/>
    <mergeCell ref="A2:A3"/>
    <mergeCell ref="B2:B3"/>
    <mergeCell ref="C2:F2"/>
    <mergeCell ref="G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topLeftCell="A25" workbookViewId="0">
      <selection activeCell="J31" sqref="J31"/>
    </sheetView>
  </sheetViews>
  <sheetFormatPr baseColWidth="10" defaultRowHeight="15"/>
  <cols>
    <col min="1" max="1" width="8.5703125" bestFit="1" customWidth="1"/>
    <col min="2" max="2" width="44.5703125" customWidth="1"/>
    <col min="3" max="3" width="15.140625" customWidth="1"/>
    <col min="4" max="5" width="12.5703125" bestFit="1" customWidth="1"/>
    <col min="6" max="6" width="12.28515625" bestFit="1" customWidth="1"/>
    <col min="7" max="7" width="14.140625" bestFit="1" customWidth="1"/>
  </cols>
  <sheetData>
    <row r="1" spans="1:7" ht="67.5" customHeight="1" thickBot="1">
      <c r="A1" s="157" t="s">
        <v>50</v>
      </c>
      <c r="B1" s="158"/>
      <c r="C1" s="158"/>
      <c r="D1" s="158"/>
      <c r="E1" s="158"/>
      <c r="F1" s="158"/>
      <c r="G1" s="159"/>
    </row>
    <row r="2" spans="1:7">
      <c r="A2" s="160" t="s">
        <v>18</v>
      </c>
      <c r="B2" s="162" t="s">
        <v>11</v>
      </c>
      <c r="C2" s="162" t="s">
        <v>12</v>
      </c>
      <c r="D2" s="162"/>
      <c r="E2" s="162"/>
      <c r="F2" s="162"/>
      <c r="G2" s="164" t="s">
        <v>19</v>
      </c>
    </row>
    <row r="3" spans="1:7" ht="26.25" thickBot="1">
      <c r="A3" s="161"/>
      <c r="B3" s="163"/>
      <c r="C3" s="39" t="s">
        <v>20</v>
      </c>
      <c r="D3" s="39" t="s">
        <v>13</v>
      </c>
      <c r="E3" s="39" t="s">
        <v>14</v>
      </c>
      <c r="F3" s="39" t="s">
        <v>21</v>
      </c>
      <c r="G3" s="165"/>
    </row>
    <row r="4" spans="1:7">
      <c r="A4" s="40">
        <v>2000</v>
      </c>
      <c r="B4" s="41" t="s">
        <v>22</v>
      </c>
      <c r="C4" s="42">
        <f>C5+C7+C9</f>
        <v>120000</v>
      </c>
      <c r="D4" s="42">
        <f>D5+D7+D9</f>
        <v>157000</v>
      </c>
      <c r="E4" s="42">
        <f>E5+E7+E9</f>
        <v>0</v>
      </c>
      <c r="F4" s="42">
        <f>F5+F7+F9</f>
        <v>0</v>
      </c>
      <c r="G4" s="62">
        <f>G5+G7+G9</f>
        <v>277000</v>
      </c>
    </row>
    <row r="5" spans="1:7">
      <c r="A5" s="27">
        <v>2100</v>
      </c>
      <c r="B5" s="7" t="s">
        <v>34</v>
      </c>
      <c r="C5" s="8">
        <v>0</v>
      </c>
      <c r="D5" s="8">
        <f>SUM(D6:D6)</f>
        <v>35000</v>
      </c>
      <c r="E5" s="8">
        <f>SUM(E6:E6)</f>
        <v>0</v>
      </c>
      <c r="F5" s="8">
        <f>SUM(F6:F6)</f>
        <v>0</v>
      </c>
      <c r="G5" s="56">
        <f>SUM(G6:G6)</f>
        <v>35000</v>
      </c>
    </row>
    <row r="6" spans="1:7" s="30" customFormat="1">
      <c r="A6" s="9">
        <v>2111</v>
      </c>
      <c r="B6" s="10" t="s">
        <v>33</v>
      </c>
      <c r="C6" s="29">
        <v>0</v>
      </c>
      <c r="D6" s="29">
        <v>35000</v>
      </c>
      <c r="E6" s="29">
        <v>0</v>
      </c>
      <c r="F6" s="29">
        <v>0</v>
      </c>
      <c r="G6" s="11">
        <f>SUM(C6:F6)</f>
        <v>35000</v>
      </c>
    </row>
    <row r="7" spans="1:7" s="30" customFormat="1">
      <c r="A7" s="27">
        <v>2200</v>
      </c>
      <c r="B7" s="7" t="s">
        <v>31</v>
      </c>
      <c r="C7" s="8">
        <f>SUM(C8)</f>
        <v>20000</v>
      </c>
      <c r="D7" s="8">
        <f t="shared" ref="D7:G7" si="0">SUM(D8)</f>
        <v>22000</v>
      </c>
      <c r="E7" s="8">
        <f t="shared" si="0"/>
        <v>0</v>
      </c>
      <c r="F7" s="8">
        <f t="shared" si="0"/>
        <v>0</v>
      </c>
      <c r="G7" s="56">
        <f t="shared" si="0"/>
        <v>42000</v>
      </c>
    </row>
    <row r="8" spans="1:7">
      <c r="A8" s="9">
        <v>2213</v>
      </c>
      <c r="B8" s="10" t="s">
        <v>59</v>
      </c>
      <c r="C8" s="29">
        <v>20000</v>
      </c>
      <c r="D8" s="29">
        <v>22000</v>
      </c>
      <c r="E8" s="29"/>
      <c r="F8" s="29"/>
      <c r="G8" s="11">
        <f>SUM(C8:F8)</f>
        <v>42000</v>
      </c>
    </row>
    <row r="9" spans="1:7" s="37" customFormat="1">
      <c r="A9" s="27">
        <v>2600</v>
      </c>
      <c r="B9" s="7" t="s">
        <v>23</v>
      </c>
      <c r="C9" s="8">
        <f>SUM(C10)</f>
        <v>100000</v>
      </c>
      <c r="D9" s="8">
        <f t="shared" ref="D9:G9" si="1">SUM(D10)</f>
        <v>100000</v>
      </c>
      <c r="E9" s="8">
        <f t="shared" si="1"/>
        <v>0</v>
      </c>
      <c r="F9" s="8">
        <f t="shared" si="1"/>
        <v>0</v>
      </c>
      <c r="G9" s="56">
        <f t="shared" si="1"/>
        <v>200000</v>
      </c>
    </row>
    <row r="10" spans="1:7" s="30" customFormat="1" ht="25.5">
      <c r="A10" s="9">
        <v>2613</v>
      </c>
      <c r="B10" s="12" t="s">
        <v>79</v>
      </c>
      <c r="C10" s="29">
        <v>100000</v>
      </c>
      <c r="D10" s="29">
        <v>100000</v>
      </c>
      <c r="E10" s="21">
        <v>0</v>
      </c>
      <c r="F10" s="21">
        <v>0</v>
      </c>
      <c r="G10" s="11">
        <f>SUM(C10:F10)</f>
        <v>200000</v>
      </c>
    </row>
    <row r="11" spans="1:7" s="30" customFormat="1">
      <c r="A11" s="4">
        <v>3000</v>
      </c>
      <c r="B11" s="5" t="s">
        <v>24</v>
      </c>
      <c r="C11" s="6">
        <f>C12+C16+C19+C22+C25+C27+C30+C32</f>
        <v>187900</v>
      </c>
      <c r="D11" s="6">
        <f t="shared" ref="D11:G11" si="2">D12+D16+D19+D22+D25+D27+D30+D32</f>
        <v>417810</v>
      </c>
      <c r="E11" s="6">
        <f t="shared" si="2"/>
        <v>214300</v>
      </c>
      <c r="F11" s="6">
        <f t="shared" si="2"/>
        <v>178900</v>
      </c>
      <c r="G11" s="61">
        <f t="shared" si="2"/>
        <v>998910</v>
      </c>
    </row>
    <row r="12" spans="1:7" s="30" customFormat="1">
      <c r="A12" s="27">
        <v>3100</v>
      </c>
      <c r="B12" s="7" t="s">
        <v>60</v>
      </c>
      <c r="C12" s="8">
        <f>SUM(C13:C15)</f>
        <v>18400</v>
      </c>
      <c r="D12" s="8">
        <f t="shared" ref="D12:G12" si="3">SUM(D13:D15)</f>
        <v>9400</v>
      </c>
      <c r="E12" s="8">
        <f t="shared" si="3"/>
        <v>9800</v>
      </c>
      <c r="F12" s="8">
        <f t="shared" si="3"/>
        <v>7400</v>
      </c>
      <c r="G12" s="56">
        <f t="shared" si="3"/>
        <v>45000</v>
      </c>
    </row>
    <row r="13" spans="1:7">
      <c r="A13" s="9">
        <v>3111</v>
      </c>
      <c r="B13" s="10" t="s">
        <v>61</v>
      </c>
      <c r="C13" s="29">
        <v>6000</v>
      </c>
      <c r="D13" s="29">
        <v>7000</v>
      </c>
      <c r="E13" s="29">
        <v>7400</v>
      </c>
      <c r="F13" s="29">
        <v>5000</v>
      </c>
      <c r="G13" s="11">
        <f t="shared" ref="G13:G37" si="4">SUM(C13:F13)</f>
        <v>25400</v>
      </c>
    </row>
    <row r="14" spans="1:7">
      <c r="A14" s="9">
        <v>3141</v>
      </c>
      <c r="B14" s="10" t="s">
        <v>62</v>
      </c>
      <c r="C14" s="29">
        <v>2400</v>
      </c>
      <c r="D14" s="29">
        <v>2400</v>
      </c>
      <c r="E14" s="29">
        <v>2400</v>
      </c>
      <c r="F14" s="29">
        <v>2400</v>
      </c>
      <c r="G14" s="11">
        <f t="shared" si="4"/>
        <v>9600</v>
      </c>
    </row>
    <row r="15" spans="1:7">
      <c r="A15" s="9">
        <v>3171</v>
      </c>
      <c r="B15" s="10" t="s">
        <v>63</v>
      </c>
      <c r="C15" s="29">
        <v>10000</v>
      </c>
      <c r="D15" s="29"/>
      <c r="E15" s="29"/>
      <c r="F15" s="29"/>
      <c r="G15" s="11">
        <f t="shared" si="4"/>
        <v>10000</v>
      </c>
    </row>
    <row r="16" spans="1:7" s="37" customFormat="1">
      <c r="A16" s="27">
        <v>3200</v>
      </c>
      <c r="B16" s="7" t="s">
        <v>64</v>
      </c>
      <c r="C16" s="8">
        <f>SUM(C17:C18)</f>
        <v>39000</v>
      </c>
      <c r="D16" s="8">
        <f t="shared" ref="D16:G16" si="5">SUM(D17:D18)</f>
        <v>69000</v>
      </c>
      <c r="E16" s="8">
        <f t="shared" si="5"/>
        <v>39000</v>
      </c>
      <c r="F16" s="8">
        <f t="shared" si="5"/>
        <v>39000</v>
      </c>
      <c r="G16" s="56">
        <f t="shared" si="5"/>
        <v>186000</v>
      </c>
    </row>
    <row r="17" spans="1:7" s="30" customFormat="1">
      <c r="A17" s="9">
        <v>3221</v>
      </c>
      <c r="B17" s="10" t="s">
        <v>65</v>
      </c>
      <c r="C17" s="29">
        <v>39000</v>
      </c>
      <c r="D17" s="29">
        <v>39000</v>
      </c>
      <c r="E17" s="29">
        <v>39000</v>
      </c>
      <c r="F17" s="29">
        <v>39000</v>
      </c>
      <c r="G17" s="11">
        <f t="shared" si="4"/>
        <v>156000</v>
      </c>
    </row>
    <row r="18" spans="1:7">
      <c r="A18" s="9">
        <v>3271</v>
      </c>
      <c r="B18" s="10" t="s">
        <v>66</v>
      </c>
      <c r="C18" s="29"/>
      <c r="D18" s="29">
        <v>30000</v>
      </c>
      <c r="E18" s="29"/>
      <c r="F18" s="29"/>
      <c r="G18" s="11">
        <f t="shared" si="4"/>
        <v>30000</v>
      </c>
    </row>
    <row r="19" spans="1:7">
      <c r="A19" s="27">
        <v>3300</v>
      </c>
      <c r="B19" s="7" t="s">
        <v>25</v>
      </c>
      <c r="C19" s="8">
        <f>SUM(C20:C21)</f>
        <v>42500</v>
      </c>
      <c r="D19" s="8">
        <f t="shared" ref="D19:G19" si="6">SUM(D20:D21)</f>
        <v>199410</v>
      </c>
      <c r="E19" s="8">
        <f t="shared" si="6"/>
        <v>42500</v>
      </c>
      <c r="F19" s="8">
        <f t="shared" si="6"/>
        <v>107500</v>
      </c>
      <c r="G19" s="56">
        <f t="shared" si="6"/>
        <v>391910</v>
      </c>
    </row>
    <row r="20" spans="1:7" ht="25.5">
      <c r="A20" s="9">
        <v>3311</v>
      </c>
      <c r="B20" s="12" t="s">
        <v>67</v>
      </c>
      <c r="C20" s="21">
        <v>42500</v>
      </c>
      <c r="D20" s="21">
        <v>42500</v>
      </c>
      <c r="E20" s="21">
        <v>42500</v>
      </c>
      <c r="F20" s="21">
        <v>107500</v>
      </c>
      <c r="G20" s="11">
        <f t="shared" si="4"/>
        <v>235000</v>
      </c>
    </row>
    <row r="21" spans="1:7">
      <c r="A21" s="9">
        <v>3342</v>
      </c>
      <c r="B21" s="12" t="s">
        <v>80</v>
      </c>
      <c r="C21" s="29"/>
      <c r="D21" s="29">
        <v>156910</v>
      </c>
      <c r="E21" s="29"/>
      <c r="F21" s="29"/>
      <c r="G21" s="11">
        <f t="shared" si="4"/>
        <v>156910</v>
      </c>
    </row>
    <row r="22" spans="1:7">
      <c r="A22" s="27">
        <v>3400</v>
      </c>
      <c r="B22" s="7" t="s">
        <v>68</v>
      </c>
      <c r="C22" s="8">
        <f>SUM(C23:C24)</f>
        <v>43000</v>
      </c>
      <c r="D22" s="8">
        <f t="shared" ref="D22:G22" si="7">SUM(D23:D24)</f>
        <v>0</v>
      </c>
      <c r="E22" s="8">
        <f t="shared" si="7"/>
        <v>43000</v>
      </c>
      <c r="F22" s="8">
        <f t="shared" si="7"/>
        <v>0</v>
      </c>
      <c r="G22" s="56">
        <f t="shared" si="7"/>
        <v>86000</v>
      </c>
    </row>
    <row r="23" spans="1:7">
      <c r="A23" s="9">
        <v>3411</v>
      </c>
      <c r="B23" s="10" t="s">
        <v>69</v>
      </c>
      <c r="C23" s="29">
        <v>3000</v>
      </c>
      <c r="D23" s="29"/>
      <c r="E23" s="29">
        <v>3000</v>
      </c>
      <c r="F23" s="29"/>
      <c r="G23" s="11">
        <f t="shared" si="4"/>
        <v>6000</v>
      </c>
    </row>
    <row r="24" spans="1:7" s="23" customFormat="1">
      <c r="A24" s="9">
        <v>3451</v>
      </c>
      <c r="B24" s="10" t="s">
        <v>70</v>
      </c>
      <c r="C24" s="29">
        <v>40000</v>
      </c>
      <c r="D24" s="29">
        <v>0</v>
      </c>
      <c r="E24" s="29">
        <v>40000</v>
      </c>
      <c r="F24" s="29">
        <v>0</v>
      </c>
      <c r="G24" s="11">
        <f t="shared" si="4"/>
        <v>80000</v>
      </c>
    </row>
    <row r="25" spans="1:7">
      <c r="A25" s="27">
        <v>3500</v>
      </c>
      <c r="B25" s="7" t="s">
        <v>26</v>
      </c>
      <c r="C25" s="8">
        <f>SUM(C26:C26)</f>
        <v>20000</v>
      </c>
      <c r="D25" s="8">
        <f t="shared" ref="D25:G25" si="8">SUM(D26:D26)</f>
        <v>25000</v>
      </c>
      <c r="E25" s="8">
        <f t="shared" si="8"/>
        <v>20000</v>
      </c>
      <c r="F25" s="8">
        <f t="shared" si="8"/>
        <v>20000</v>
      </c>
      <c r="G25" s="56">
        <f t="shared" si="8"/>
        <v>85000</v>
      </c>
    </row>
    <row r="26" spans="1:7" ht="25.5">
      <c r="A26" s="9">
        <v>3551</v>
      </c>
      <c r="B26" s="12" t="s">
        <v>71</v>
      </c>
      <c r="C26" s="29">
        <v>20000</v>
      </c>
      <c r="D26" s="29">
        <v>25000</v>
      </c>
      <c r="E26" s="29">
        <v>20000</v>
      </c>
      <c r="F26" s="29">
        <v>20000</v>
      </c>
      <c r="G26" s="11">
        <f t="shared" si="4"/>
        <v>85000</v>
      </c>
    </row>
    <row r="27" spans="1:7" s="30" customFormat="1">
      <c r="A27" s="27">
        <v>3700</v>
      </c>
      <c r="B27" s="7" t="s">
        <v>72</v>
      </c>
      <c r="C27" s="8">
        <f>SUM(C28:C29)</f>
        <v>5000</v>
      </c>
      <c r="D27" s="8">
        <f t="shared" ref="D27:F27" si="9">SUM(D28:D29)</f>
        <v>77000</v>
      </c>
      <c r="E27" s="8">
        <f t="shared" si="9"/>
        <v>60000</v>
      </c>
      <c r="F27" s="8">
        <f t="shared" si="9"/>
        <v>5000</v>
      </c>
      <c r="G27" s="56">
        <f>SUM(G28:G29)</f>
        <v>147000</v>
      </c>
    </row>
    <row r="28" spans="1:7">
      <c r="A28" s="9">
        <v>3751</v>
      </c>
      <c r="B28" s="10" t="s">
        <v>73</v>
      </c>
      <c r="C28" s="29">
        <v>5000</v>
      </c>
      <c r="D28" s="29">
        <v>10000</v>
      </c>
      <c r="E28" s="29">
        <v>10000</v>
      </c>
      <c r="F28" s="29">
        <v>5000</v>
      </c>
      <c r="G28" s="11">
        <f t="shared" si="4"/>
        <v>30000</v>
      </c>
    </row>
    <row r="29" spans="1:7" ht="38.25">
      <c r="A29" s="9">
        <v>3782</v>
      </c>
      <c r="B29" s="12" t="s">
        <v>74</v>
      </c>
      <c r="C29" s="29"/>
      <c r="D29" s="29">
        <v>67000</v>
      </c>
      <c r="E29" s="29">
        <v>50000</v>
      </c>
      <c r="F29" s="29"/>
      <c r="G29" s="11">
        <f t="shared" si="4"/>
        <v>117000</v>
      </c>
    </row>
    <row r="30" spans="1:7" s="30" customFormat="1">
      <c r="A30" s="27">
        <v>3800</v>
      </c>
      <c r="B30" s="7" t="s">
        <v>81</v>
      </c>
      <c r="C30" s="8">
        <f>SUM(C31)</f>
        <v>0</v>
      </c>
      <c r="D30" s="8">
        <f t="shared" ref="D30:G30" si="10">SUM(D31)</f>
        <v>38000</v>
      </c>
      <c r="E30" s="8">
        <f t="shared" si="10"/>
        <v>0</v>
      </c>
      <c r="F30" s="8">
        <f t="shared" si="10"/>
        <v>0</v>
      </c>
      <c r="G30" s="56">
        <f t="shared" si="10"/>
        <v>38000</v>
      </c>
    </row>
    <row r="31" spans="1:7" s="30" customFormat="1">
      <c r="A31" s="9">
        <v>3831</v>
      </c>
      <c r="B31" s="10" t="s">
        <v>82</v>
      </c>
      <c r="C31" s="29"/>
      <c r="D31" s="29">
        <v>38000</v>
      </c>
      <c r="E31" s="29"/>
      <c r="F31" s="29"/>
      <c r="G31" s="11">
        <f t="shared" ref="G31" si="11">SUM(C31:F31)</f>
        <v>38000</v>
      </c>
    </row>
    <row r="32" spans="1:7">
      <c r="A32" s="27">
        <v>3900</v>
      </c>
      <c r="B32" s="7" t="s">
        <v>27</v>
      </c>
      <c r="C32" s="8">
        <f>SUM(C33:C34)</f>
        <v>20000</v>
      </c>
      <c r="D32" s="8">
        <f t="shared" ref="D32:G32" si="12">SUM(D33:D34)</f>
        <v>0</v>
      </c>
      <c r="E32" s="8">
        <f t="shared" si="12"/>
        <v>0</v>
      </c>
      <c r="F32" s="8">
        <f t="shared" si="12"/>
        <v>0</v>
      </c>
      <c r="G32" s="56">
        <f t="shared" si="12"/>
        <v>20000</v>
      </c>
    </row>
    <row r="33" spans="1:7">
      <c r="A33" s="9">
        <v>3921</v>
      </c>
      <c r="B33" s="10" t="s">
        <v>75</v>
      </c>
      <c r="C33" s="29">
        <v>5000</v>
      </c>
      <c r="D33" s="29"/>
      <c r="E33" s="29"/>
      <c r="F33" s="29"/>
      <c r="G33" s="11">
        <f t="shared" si="4"/>
        <v>5000</v>
      </c>
    </row>
    <row r="34" spans="1:7" s="30" customFormat="1">
      <c r="A34" s="9">
        <v>3992</v>
      </c>
      <c r="B34" s="10" t="s">
        <v>29</v>
      </c>
      <c r="C34" s="29">
        <v>15000</v>
      </c>
      <c r="D34" s="29"/>
      <c r="E34" s="29"/>
      <c r="F34" s="29"/>
      <c r="G34" s="11">
        <f>SUM(C34:F34)</f>
        <v>15000</v>
      </c>
    </row>
    <row r="35" spans="1:7">
      <c r="A35" s="4">
        <v>5000</v>
      </c>
      <c r="B35" s="5" t="s">
        <v>30</v>
      </c>
      <c r="C35" s="6">
        <f>C36</f>
        <v>0</v>
      </c>
      <c r="D35" s="6">
        <f t="shared" ref="D35:G35" si="13">D36</f>
        <v>324090</v>
      </c>
      <c r="E35" s="6">
        <f t="shared" si="13"/>
        <v>0</v>
      </c>
      <c r="F35" s="6">
        <f t="shared" si="13"/>
        <v>0</v>
      </c>
      <c r="G35" s="61">
        <f t="shared" si="13"/>
        <v>324090</v>
      </c>
    </row>
    <row r="36" spans="1:7">
      <c r="A36" s="27">
        <v>5400</v>
      </c>
      <c r="B36" s="7" t="s">
        <v>83</v>
      </c>
      <c r="C36" s="8">
        <f>SUM(C37:C37)</f>
        <v>0</v>
      </c>
      <c r="D36" s="8">
        <f t="shared" ref="D36:G36" si="14">SUM(D37:D37)</f>
        <v>324090</v>
      </c>
      <c r="E36" s="8">
        <f t="shared" si="14"/>
        <v>0</v>
      </c>
      <c r="F36" s="8">
        <f t="shared" si="14"/>
        <v>0</v>
      </c>
      <c r="G36" s="56">
        <f t="shared" si="14"/>
        <v>324090</v>
      </c>
    </row>
    <row r="37" spans="1:7" ht="38.25">
      <c r="A37" s="9">
        <v>5411</v>
      </c>
      <c r="B37" s="12" t="s">
        <v>84</v>
      </c>
      <c r="C37" s="29"/>
      <c r="D37" s="29">
        <v>324090</v>
      </c>
      <c r="E37" s="29">
        <v>0</v>
      </c>
      <c r="F37" s="29"/>
      <c r="G37" s="11">
        <f t="shared" si="4"/>
        <v>324090</v>
      </c>
    </row>
    <row r="38" spans="1:7" ht="15.75" thickBot="1">
      <c r="A38" s="57" t="s">
        <v>28</v>
      </c>
      <c r="B38" s="58"/>
      <c r="C38" s="59">
        <f>C4+C11+C35</f>
        <v>307900</v>
      </c>
      <c r="D38" s="59">
        <f>D4+D11+D35</f>
        <v>898900</v>
      </c>
      <c r="E38" s="59">
        <f>E4+E11+E35</f>
        <v>214300</v>
      </c>
      <c r="F38" s="59">
        <f>F4+F11+F35</f>
        <v>178900</v>
      </c>
      <c r="G38" s="60">
        <f>G4+G11+G35</f>
        <v>1600000</v>
      </c>
    </row>
  </sheetData>
  <mergeCells count="5">
    <mergeCell ref="A1:G1"/>
    <mergeCell ref="A2:A3"/>
    <mergeCell ref="B2:B3"/>
    <mergeCell ref="C2:F2"/>
    <mergeCell ref="G2:G3"/>
  </mergeCells>
  <pageMargins left="0.7" right="0.7" top="0.75" bottom="0.75" header="0.3" footer="0.3"/>
  <pageSetup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GO</vt:lpstr>
      <vt:lpstr>SP</vt:lpstr>
      <vt:lpstr>SP Objeto de Gasto</vt:lpstr>
      <vt:lpstr>Objeto de Gasto </vt:lpstr>
      <vt:lpstr>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Beatriz Cabrales Delgadillo</dc:creator>
  <cp:lastModifiedBy>Junta Intermunicipal Región Valles</cp:lastModifiedBy>
  <cp:lastPrinted>2021-07-22T18:56:34Z</cp:lastPrinted>
  <dcterms:created xsi:type="dcterms:W3CDTF">2019-12-27T14:33:14Z</dcterms:created>
  <dcterms:modified xsi:type="dcterms:W3CDTF">2021-10-28T17:54:18Z</dcterms:modified>
</cp:coreProperties>
</file>