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C:\Users\admon\OneDrive\Documentos\Proyectos\Proyectos 2021\Sierra del Aguila 2021\"/>
    </mc:Choice>
  </mc:AlternateContent>
  <xr:revisionPtr revIDLastSave="0" documentId="13_ncr:1_{217FBAC4-FE06-4B3A-8F63-B0C333F75F5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GO" sheetId="5" r:id="rId1"/>
    <sheet name="Objeto de Gasto " sheetId="6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1" i="5" l="1"/>
  <c r="H21" i="5"/>
  <c r="I21" i="5"/>
  <c r="F21" i="5"/>
  <c r="C7" i="6"/>
  <c r="G34" i="6"/>
  <c r="G33" i="6" s="1"/>
  <c r="F33" i="6"/>
  <c r="E33" i="6"/>
  <c r="D33" i="6"/>
  <c r="C33" i="6"/>
  <c r="D15" i="6"/>
  <c r="E15" i="6"/>
  <c r="F15" i="6"/>
  <c r="C15" i="6"/>
  <c r="G17" i="6"/>
  <c r="F27" i="6" l="1"/>
  <c r="G29" i="6"/>
  <c r="G28" i="6"/>
  <c r="G25" i="6"/>
  <c r="G16" i="6"/>
  <c r="G15" i="6" s="1"/>
  <c r="G13" i="6"/>
  <c r="G12" i="6"/>
  <c r="G8" i="6"/>
  <c r="G6" i="6"/>
  <c r="G5" i="6" s="1"/>
  <c r="C31" i="6"/>
  <c r="C30" i="6" s="1"/>
  <c r="D27" i="6"/>
  <c r="D26" i="6" s="1"/>
  <c r="E27" i="6"/>
  <c r="C27" i="6"/>
  <c r="C26" i="6" s="1"/>
  <c r="D31" i="6"/>
  <c r="D30" i="6" s="1"/>
  <c r="E31" i="6"/>
  <c r="E30" i="6" s="1"/>
  <c r="F31" i="6"/>
  <c r="F30" i="6" s="1"/>
  <c r="G32" i="6"/>
  <c r="G31" i="6" s="1"/>
  <c r="G30" i="6" s="1"/>
  <c r="F5" i="6"/>
  <c r="E5" i="6"/>
  <c r="D5" i="6"/>
  <c r="C5" i="6"/>
  <c r="G27" i="6" l="1"/>
  <c r="G26" i="6" s="1"/>
  <c r="D22" i="6"/>
  <c r="E22" i="6"/>
  <c r="D18" i="6"/>
  <c r="E18" i="6"/>
  <c r="D11" i="6"/>
  <c r="E11" i="6"/>
  <c r="F11" i="6"/>
  <c r="D9" i="6"/>
  <c r="E9" i="6"/>
  <c r="D7" i="6"/>
  <c r="E7" i="6"/>
  <c r="F7" i="6"/>
  <c r="D20" i="6"/>
  <c r="C11" i="6"/>
  <c r="G24" i="6"/>
  <c r="D24" i="6"/>
  <c r="E24" i="6"/>
  <c r="F24" i="6"/>
  <c r="C24" i="6"/>
  <c r="C22" i="6"/>
  <c r="C20" i="6"/>
  <c r="C18" i="6"/>
  <c r="G7" i="6"/>
  <c r="C9" i="6"/>
  <c r="C4" i="6" s="1"/>
  <c r="D4" i="6" l="1"/>
  <c r="E20" i="6"/>
  <c r="E14" i="6" s="1"/>
  <c r="C14" i="6"/>
  <c r="E4" i="6"/>
  <c r="D14" i="6"/>
  <c r="G11" i="6"/>
  <c r="C35" i="6" l="1"/>
  <c r="F23" i="6"/>
  <c r="F22" i="6" s="1"/>
  <c r="F21" i="6" l="1"/>
  <c r="G23" i="6"/>
  <c r="G22" i="6" s="1"/>
  <c r="F20" i="6" l="1"/>
  <c r="F19" i="6" s="1"/>
  <c r="G19" i="6" s="1"/>
  <c r="G21" i="6"/>
  <c r="G20" i="6"/>
  <c r="G18" i="6" l="1"/>
  <c r="G14" i="6" s="1"/>
  <c r="F18" i="6"/>
  <c r="F14" i="6" s="1"/>
  <c r="F10" i="6" s="1"/>
  <c r="F9" i="6" l="1"/>
  <c r="F4" i="6" s="1"/>
  <c r="G10" i="6"/>
  <c r="G9" i="6" s="1"/>
  <c r="G4" i="6" l="1"/>
  <c r="G35" i="6" s="1"/>
  <c r="F26" i="6"/>
  <c r="F35" i="6" s="1"/>
  <c r="D35" i="6"/>
  <c r="E26" i="6"/>
  <c r="E35" i="6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Daniel Arcadio Gutiérrez Ramírez</author>
  </authors>
  <commentList>
    <comment ref="A1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Daniel Arcadio Gutiérrez Ramírez:</t>
        </r>
        <r>
          <rPr>
            <sz val="9"/>
            <color indexed="81"/>
            <rFont val="Tahoma"/>
            <family val="2"/>
          </rPr>
          <t xml:space="preserve">
Administración y manejo del área natural protegida Sierra del Águila</t>
        </r>
      </text>
    </comment>
    <comment ref="B8" authorId="0" shapeId="0" xr:uid="{00000000-0006-0000-0100-000002000000}">
      <text>
        <r>
          <rPr>
            <b/>
            <sz val="9"/>
            <color indexed="81"/>
            <rFont val="Tahoma"/>
            <family val="2"/>
          </rPr>
          <t>Daniel Arcadio Gutiérrez Ramírez:</t>
        </r>
        <r>
          <rPr>
            <sz val="9"/>
            <color indexed="81"/>
            <rFont val="Tahoma"/>
            <family val="2"/>
          </rPr>
          <t xml:space="preserve">
Como se gastará este recurso. Son mas de 1,600 pesos por mes
El objetivo es contar con el recurso completo a partir del segundo trimestre para los requerimientos alimenticios que se tendrán en las visitas de campo, en la entrega de resultados de los proyectos, apoyo a brigadas, etc.</t>
        </r>
      </text>
    </comment>
    <comment ref="B17" authorId="0" shapeId="0" xr:uid="{00000000-0006-0000-0100-000003000000}">
      <text>
        <r>
          <rPr>
            <b/>
            <sz val="9"/>
            <color indexed="81"/>
            <rFont val="Tahoma"/>
            <family val="2"/>
          </rPr>
          <t>Daniel Arcadio Gutiérrez Ramírez:</t>
        </r>
        <r>
          <rPr>
            <sz val="9"/>
            <color indexed="81"/>
            <rFont val="Tahoma"/>
            <family val="2"/>
          </rPr>
          <t xml:space="preserve">
¿De que es la capacitación que se requiere y para quienes?
Información que se agregó en el formato A2, capacitación en fotogrametría para la generación de información relacionada a la importancia ecosistémica del Área Estatal de Protección Hidrológica Sierra del Águila</t>
        </r>
      </text>
    </comment>
    <comment ref="B25" authorId="0" shapeId="0" xr:uid="{00000000-0006-0000-0100-000004000000}">
      <text>
        <r>
          <rPr>
            <b/>
            <sz val="9"/>
            <color indexed="81"/>
            <rFont val="Tahoma"/>
            <family val="2"/>
          </rPr>
          <t>Daniel Arcadio Gutiérrez Ramírez:</t>
        </r>
        <r>
          <rPr>
            <sz val="9"/>
            <color indexed="81"/>
            <rFont val="Tahoma"/>
            <family val="2"/>
          </rPr>
          <t xml:space="preserve">
¿Qué servicio se contratará?
Seguro de gastos médicos para el coordinador del Programa</t>
        </r>
      </text>
    </comment>
    <comment ref="B28" authorId="0" shapeId="0" xr:uid="{00000000-0006-0000-0100-000005000000}">
      <text>
        <r>
          <rPr>
            <b/>
            <sz val="9"/>
            <color indexed="81"/>
            <rFont val="Tahoma"/>
            <family val="2"/>
          </rPr>
          <t>Daniel Arcadio Gutiérrez Ramírez:</t>
        </r>
        <r>
          <rPr>
            <sz val="9"/>
            <color indexed="81"/>
            <rFont val="Tahoma"/>
            <family val="2"/>
          </rPr>
          <t xml:space="preserve">
A que proyectos se pretende invertir como subsidio. Deberá justificarse la inversión
Información establecida en el formato A2…se refiere a la inversión a realizarse a través de la convocatoria del Programa. </t>
        </r>
      </text>
    </comment>
    <comment ref="B34" authorId="0" shapeId="0" xr:uid="{00000000-0006-0000-0100-000006000000}">
      <text>
        <r>
          <rPr>
            <b/>
            <sz val="9"/>
            <color indexed="81"/>
            <rFont val="Tahoma"/>
            <family val="2"/>
          </rPr>
          <t>Daniel Arcadio Gutiérrez Ramírez:</t>
        </r>
        <r>
          <rPr>
            <sz val="9"/>
            <color indexed="81"/>
            <rFont val="Tahoma"/>
            <family val="2"/>
          </rPr>
          <t xml:space="preserve">
¿ Que uso de nombre comercial se adquiriá?
Información contenida en el formato A2.</t>
        </r>
      </text>
    </comment>
  </commentList>
</comments>
</file>

<file path=xl/sharedStrings.xml><?xml version="1.0" encoding="utf-8"?>
<sst xmlns="http://schemas.openxmlformats.org/spreadsheetml/2006/main" count="91" uniqueCount="77">
  <si>
    <t xml:space="preserve">Eje estrategico </t>
  </si>
  <si>
    <t>Actividades</t>
  </si>
  <si>
    <t xml:space="preserve">Partida Presupuestal </t>
  </si>
  <si>
    <t xml:space="preserve">Responsable de dar seguimiento </t>
  </si>
  <si>
    <t xml:space="preserve">Meta </t>
  </si>
  <si>
    <t xml:space="preserve">Líneas de Acción </t>
  </si>
  <si>
    <t xml:space="preserve">Medios de Verificación </t>
  </si>
  <si>
    <t>Primer Trimestre</t>
  </si>
  <si>
    <t xml:space="preserve">Segundo Trimestre </t>
  </si>
  <si>
    <t>Tercer Trimestre</t>
  </si>
  <si>
    <t>Cuarto Trimestre</t>
  </si>
  <si>
    <t>ACTIVIDAD</t>
  </si>
  <si>
    <t>PRESUPUESTO POR TRIMESTRE</t>
  </si>
  <si>
    <t>SEGUNDO TRIMESTRE</t>
  </si>
  <si>
    <t>TERCER TRIMESTRE</t>
  </si>
  <si>
    <t>Periodo de Ejecución 
(Recurso a ejercer por trimestre)</t>
  </si>
  <si>
    <t xml:space="preserve">TOTAL </t>
  </si>
  <si>
    <t>Contratar a un coordinador del Programa por un periodo de 12 meses</t>
  </si>
  <si>
    <t>Contrato</t>
  </si>
  <si>
    <t>Junta Intermunicipal de Medio Ambiente para la Gestión Integral de la Región Valles (JIMAV)</t>
  </si>
  <si>
    <t>Facturas</t>
  </si>
  <si>
    <t>Capitulo</t>
  </si>
  <si>
    <t>Total</t>
  </si>
  <si>
    <t>PRIMER TRIMESTRE</t>
  </si>
  <si>
    <t>CUARTO TRIMESTRE</t>
  </si>
  <si>
    <t>MATERIALES Y SUMINISTROS</t>
  </si>
  <si>
    <t>SERVICIOS GENERALES</t>
  </si>
  <si>
    <t>Servicios profesionales, científicos y técnicos integrales</t>
  </si>
  <si>
    <t>TRANSFERENCIAS, ASIGNACIONES, SUBSIDIOS Y OTRAS AYUDAS</t>
  </si>
  <si>
    <t>Ecosistemas, energía y conectividad biológica</t>
  </si>
  <si>
    <t>Manejo integral del área natural protegida de carácter Estatal "Sierra del Águila"</t>
  </si>
  <si>
    <t>Contar con materiales de difusión y socialización de las actividades comunitarias implementadas</t>
  </si>
  <si>
    <t>Fomento de la participación comunitaria en acciones de protección y conservación de los recursos forestales de Sierra del Águila</t>
  </si>
  <si>
    <t>Publicar la convocatoria del Programa</t>
  </si>
  <si>
    <t>Convocatoria emitida</t>
  </si>
  <si>
    <t>Coordinación de actividades</t>
  </si>
  <si>
    <t>Factura</t>
  </si>
  <si>
    <t>Supervisión y seguimiento de actividades</t>
  </si>
  <si>
    <t>Coordinador de Planeación</t>
  </si>
  <si>
    <t>Coordinación de Administración</t>
  </si>
  <si>
    <t>2000</t>
  </si>
  <si>
    <t>ALIMENTOS Y UTENSILIOS</t>
  </si>
  <si>
    <t>Productos alimenticios para el personal que realiza labores en campo o de supervisión</t>
  </si>
  <si>
    <t>COMBUSTIBLES, LUBRICANTES Y ADITIVOS</t>
  </si>
  <si>
    <t>Combustibles, lubricantes y aditivos para vehículos destinados a servicios públicos y la operación de programas públicos</t>
  </si>
  <si>
    <t>3000</t>
  </si>
  <si>
    <t>3300</t>
  </si>
  <si>
    <t>SERVICIOS PROFESIONALES, CIENTÍFICOS, TÉCNICOS Y OTROS SERVICIOS</t>
  </si>
  <si>
    <t>SERVICIOS DE TRASLADO Y VIÁTICOS</t>
  </si>
  <si>
    <t>Viáticos en el país</t>
  </si>
  <si>
    <t>OTROS SERVICIOS GENERALES</t>
  </si>
  <si>
    <t>Subcontratación de servicios de terceros</t>
  </si>
  <si>
    <t>SUBSIDIOS Y SUBVENCIONES</t>
  </si>
  <si>
    <t>Apoyo a proyectos productivos rurales</t>
  </si>
  <si>
    <t>Otros subsidios</t>
  </si>
  <si>
    <t>BIENES MUEBLES, INMUEBLES E INTANGIBLES</t>
  </si>
  <si>
    <t>Equipo de cómputo y de tecnología de la información</t>
  </si>
  <si>
    <t>ALHERRAMIENTAS, REFACCIONES Y ACCESORIOS MENORES</t>
  </si>
  <si>
    <t>Herramientas menores</t>
  </si>
  <si>
    <t>SERVICIOS DE INSTALACIÓN, REPARACIÓN, MANTENIMIENTO Y CONSERVACIÓN</t>
  </si>
  <si>
    <t>Mantenimiento y conservación de vehículos terrestres, aéreos, marítimos, lacustres y fluviales</t>
  </si>
  <si>
    <t>SERVICIOS DE COMUNICACIÓN SOCIAL Y PUBLICIDAD</t>
  </si>
  <si>
    <t>Servicios de creatividad, preproducción y producción de publicidad, excepto internet</t>
  </si>
  <si>
    <t>Refacciones y accesorios menores de maquinaria y otros equipos</t>
  </si>
  <si>
    <t>Materiales y útiles de enseñanza</t>
  </si>
  <si>
    <t>MATERIALES DE ADMINISTRACIÓN, EMISIÓN DE DOCUMENTOS Y ARTÍCULOS OFICIALES</t>
  </si>
  <si>
    <t>MOBILIARIO Y EQUIPO DE ADMINISTRACION</t>
  </si>
  <si>
    <t>Dirección</t>
  </si>
  <si>
    <t>Capacitación especializada</t>
  </si>
  <si>
    <t>Marcas</t>
  </si>
  <si>
    <t>ACTIVOS INTANGIBLES</t>
  </si>
  <si>
    <r>
      <t xml:space="preserve">OBJETO DEL GASTO OPERATIVO 
</t>
    </r>
    <r>
      <rPr>
        <sz val="10"/>
        <color theme="1"/>
        <rFont val="Arial"/>
        <family val="2"/>
      </rPr>
      <t>ADMINISTRACIÓN Y MANEJO DEL ÁREA NATURAL PROTEGIDA SIERRA DEL ÁGUILA 2021</t>
    </r>
  </si>
  <si>
    <t>Adquisición de   herramientas y equipo de protección  para integrantes de las brigadas comunitarias</t>
  </si>
  <si>
    <t>Fortalecimiento de dos brigadas comunitarias de prevención  de incendios forestales en Sierra del Águila</t>
  </si>
  <si>
    <t xml:space="preserve">PROGRAMA OPERATIVO ANUAL 2021
ADMINISTRACIÓN Y MANEJO DEL ÁREA NATURAL PROTEGIDA SIERRA DEL ÁGUILA </t>
  </si>
  <si>
    <t xml:space="preserve">Cubrir el 100% de combustible, alimentos, insumos y viáticos necesarios para la operatividad del Programa </t>
  </si>
  <si>
    <t xml:space="preserve"> Difusión y socialización de las actividades comunitarias de conservación y manejo implementadas en el ANP Sierra del Águila.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</si>
</sst>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164" formatCode="&quot;$&quot;#,##0.00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Nutmeg Book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rgb="FFE7E6E6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94">
    <xf numFmtId="0" fontId="0" fillId="0" borderId="0" xfId="0"/>
    <xf numFmtId="44" fontId="0" fillId="0" borderId="1" xfId="1" applyFont="1" applyFill="1" applyBorder="1" applyAlignment="1">
      <alignment horizontal="center" vertical="center"/>
    </xf>
    <xf numFmtId="44" fontId="0" fillId="0" borderId="1" xfId="1" applyFont="1" applyBorder="1" applyAlignment="1">
      <alignment horizontal="center" vertical="center"/>
    </xf>
    <xf numFmtId="44" fontId="6" fillId="0" borderId="7" xfId="1" applyFont="1" applyFill="1" applyBorder="1" applyAlignment="1">
      <alignment vertical="center"/>
    </xf>
    <xf numFmtId="0" fontId="1" fillId="0" borderId="0" xfId="0" applyFont="1" applyAlignment="1">
      <alignment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44" fontId="0" fillId="0" borderId="0" xfId="1" applyFont="1" applyAlignment="1">
      <alignment vertical="center"/>
    </xf>
    <xf numFmtId="164" fontId="0" fillId="0" borderId="0" xfId="0" applyNumberFormat="1" applyAlignment="1">
      <alignment vertical="center"/>
    </xf>
    <xf numFmtId="0" fontId="5" fillId="4" borderId="6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8" fillId="0" borderId="9" xfId="0" applyFont="1" applyBorder="1" applyAlignment="1">
      <alignment vertical="center" wrapText="1"/>
    </xf>
    <xf numFmtId="0" fontId="8" fillId="0" borderId="6" xfId="0" applyFont="1" applyFill="1" applyBorder="1" applyAlignment="1">
      <alignment horizontal="center" vertical="center" wrapText="1"/>
    </xf>
    <xf numFmtId="44" fontId="4" fillId="4" borderId="1" xfId="1" applyFont="1" applyFill="1" applyBorder="1" applyAlignment="1">
      <alignment vertical="center"/>
    </xf>
    <xf numFmtId="44" fontId="6" fillId="0" borderId="1" xfId="1" applyFont="1" applyFill="1" applyBorder="1" applyAlignment="1">
      <alignment vertical="center"/>
    </xf>
    <xf numFmtId="44" fontId="4" fillId="4" borderId="1" xfId="0" applyNumberFormat="1" applyFont="1" applyFill="1" applyBorder="1" applyAlignment="1">
      <alignment vertical="center"/>
    </xf>
    <xf numFmtId="44" fontId="7" fillId="4" borderId="1" xfId="1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vertical="center" wrapText="1"/>
    </xf>
    <xf numFmtId="44" fontId="4" fillId="3" borderId="4" xfId="0" applyNumberFormat="1" applyFont="1" applyFill="1" applyBorder="1" applyAlignment="1">
      <alignment vertical="center"/>
    </xf>
    <xf numFmtId="44" fontId="4" fillId="3" borderId="5" xfId="0" applyNumberFormat="1" applyFont="1" applyFill="1" applyBorder="1" applyAlignment="1">
      <alignment vertical="center"/>
    </xf>
    <xf numFmtId="44" fontId="4" fillId="4" borderId="7" xfId="0" applyNumberFormat="1" applyFont="1" applyFill="1" applyBorder="1" applyAlignment="1">
      <alignment vertical="center"/>
    </xf>
    <xf numFmtId="0" fontId="8" fillId="0" borderId="8" xfId="0" applyFont="1" applyFill="1" applyBorder="1" applyAlignment="1">
      <alignment horizontal="center" vertical="center" wrapText="1"/>
    </xf>
    <xf numFmtId="44" fontId="6" fillId="0" borderId="9" xfId="1" applyFont="1" applyFill="1" applyBorder="1" applyAlignment="1">
      <alignment vertical="center"/>
    </xf>
    <xf numFmtId="44" fontId="0" fillId="0" borderId="9" xfId="1" applyFont="1" applyFill="1" applyBorder="1" applyAlignment="1">
      <alignment horizontal="center" vertical="center"/>
    </xf>
    <xf numFmtId="44" fontId="5" fillId="3" borderId="20" xfId="1" applyFont="1" applyFill="1" applyBorder="1" applyAlignment="1">
      <alignment horizontal="center" vertical="center" wrapText="1"/>
    </xf>
    <xf numFmtId="44" fontId="0" fillId="0" borderId="1" xfId="1" applyFont="1" applyBorder="1"/>
    <xf numFmtId="44" fontId="7" fillId="4" borderId="7" xfId="1" applyFont="1" applyFill="1" applyBorder="1" applyAlignment="1">
      <alignment horizontal="center" vertical="center"/>
    </xf>
    <xf numFmtId="44" fontId="0" fillId="0" borderId="7" xfId="1" applyFont="1" applyBorder="1"/>
    <xf numFmtId="0" fontId="8" fillId="0" borderId="9" xfId="0" applyFont="1" applyFill="1" applyBorder="1" applyAlignment="1">
      <alignment vertical="center" wrapText="1"/>
    </xf>
    <xf numFmtId="44" fontId="7" fillId="3" borderId="13" xfId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vertical="center" wrapText="1"/>
    </xf>
    <xf numFmtId="44" fontId="6" fillId="0" borderId="10" xfId="1" applyFont="1" applyFill="1" applyBorder="1" applyAlignment="1">
      <alignment horizontal="center" vertical="center"/>
    </xf>
    <xf numFmtId="44" fontId="0" fillId="0" borderId="1" xfId="1" applyFont="1" applyBorder="1" applyAlignment="1">
      <alignment vertical="center"/>
    </xf>
    <xf numFmtId="44" fontId="0" fillId="0" borderId="0" xfId="0" applyNumberFormat="1"/>
    <xf numFmtId="0" fontId="8" fillId="0" borderId="18" xfId="0" applyFont="1" applyFill="1" applyBorder="1" applyAlignment="1">
      <alignment horizontal="center" vertical="center" wrapText="1"/>
    </xf>
    <xf numFmtId="44" fontId="0" fillId="0" borderId="11" xfId="1" applyFont="1" applyFill="1" applyBorder="1" applyAlignment="1">
      <alignment horizontal="center" vertical="center"/>
    </xf>
    <xf numFmtId="44" fontId="6" fillId="0" borderId="19" xfId="1" applyFont="1" applyFill="1" applyBorder="1" applyAlignment="1">
      <alignment vertical="center"/>
    </xf>
    <xf numFmtId="44" fontId="0" fillId="0" borderId="10" xfId="1" applyFont="1" applyFill="1" applyBorder="1" applyAlignment="1">
      <alignment horizontal="center" vertical="center"/>
    </xf>
    <xf numFmtId="44" fontId="0" fillId="0" borderId="0" xfId="0" applyNumberFormat="1" applyAlignment="1">
      <alignment vertical="center"/>
    </xf>
    <xf numFmtId="44" fontId="0" fillId="0" borderId="1" xfId="1" applyFont="1" applyFill="1" applyBorder="1" applyAlignment="1">
      <alignment vertical="center"/>
    </xf>
    <xf numFmtId="44" fontId="0" fillId="0" borderId="13" xfId="1" applyFont="1" applyBorder="1" applyAlignment="1">
      <alignment vertical="center"/>
    </xf>
    <xf numFmtId="0" fontId="0" fillId="0" borderId="1" xfId="0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44" fontId="0" fillId="0" borderId="0" xfId="1" applyFont="1"/>
    <xf numFmtId="0" fontId="0" fillId="0" borderId="1" xfId="0" applyFill="1" applyBorder="1" applyAlignment="1">
      <alignment vertical="center"/>
    </xf>
    <xf numFmtId="44" fontId="0" fillId="0" borderId="13" xfId="1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164" fontId="0" fillId="0" borderId="1" xfId="0" applyNumberFormat="1" applyFill="1" applyBorder="1" applyAlignment="1">
      <alignment horizontal="center" vertical="center"/>
    </xf>
    <xf numFmtId="164" fontId="0" fillId="0" borderId="13" xfId="0" applyNumberFormat="1" applyFill="1" applyBorder="1" applyAlignment="1">
      <alignment horizontal="center" vertical="center"/>
    </xf>
    <xf numFmtId="164" fontId="7" fillId="0" borderId="0" xfId="0" applyNumberFormat="1" applyFont="1" applyFill="1" applyAlignment="1">
      <alignment vertical="center"/>
    </xf>
    <xf numFmtId="0" fontId="8" fillId="0" borderId="11" xfId="0" applyFont="1" applyFill="1" applyBorder="1" applyAlignment="1">
      <alignment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364192</xdr:colOff>
      <xdr:row>0</xdr:row>
      <xdr:rowOff>56031</xdr:rowOff>
    </xdr:from>
    <xdr:to>
      <xdr:col>1</xdr:col>
      <xdr:colOff>346678</xdr:colOff>
      <xdr:row>1</xdr:row>
      <xdr:rowOff>406213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7AFC7DF-5D46-454A-BBA4-F9899E678A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4192" y="56031"/>
          <a:ext cx="1635354" cy="85444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0</xdr:row>
      <xdr:rowOff>104775</xdr:rowOff>
    </xdr:from>
    <xdr:to>
      <xdr:col>0</xdr:col>
      <xdr:colOff>1825854</xdr:colOff>
      <xdr:row>0</xdr:row>
      <xdr:rowOff>959222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B79D7996-DEFB-4606-8BCE-B6B1C03FF3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104775"/>
          <a:ext cx="1635354" cy="8544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45"/>
  <sheetViews>
    <sheetView tabSelected="1" topLeftCell="A13" zoomScale="70" zoomScaleNormal="70" workbookViewId="0">
      <selection activeCell="I15" sqref="I15"/>
    </sheetView>
  </sheetViews>
  <sheetFormatPr baseColWidth="10" defaultRowHeight="15" x14ac:dyDescent="0.25"/>
  <cols>
    <col min="1" max="1" width="24.85546875" style="14" customWidth="1"/>
    <col min="2" max="2" width="24.5703125" style="14" customWidth="1"/>
    <col min="3" max="3" width="31.42578125" style="14" customWidth="1"/>
    <col min="4" max="4" width="23.7109375" style="14" customWidth="1"/>
    <col min="5" max="5" width="19" style="15" customWidth="1"/>
    <col min="6" max="9" width="19" style="14" customWidth="1"/>
    <col min="10" max="10" width="19" style="17" customWidth="1"/>
    <col min="11" max="11" width="22" style="14" customWidth="1"/>
    <col min="12" max="12" width="36.85546875" style="14" customWidth="1"/>
    <col min="13" max="16384" width="11.42578125" style="14"/>
  </cols>
  <sheetData>
    <row r="1" spans="1:16" ht="39.75" customHeight="1" x14ac:dyDescent="0.25">
      <c r="A1" s="64" t="s">
        <v>74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4"/>
      <c r="N1" s="4"/>
      <c r="O1" s="4"/>
      <c r="P1" s="4"/>
    </row>
    <row r="2" spans="1:16" ht="39" customHeight="1" x14ac:dyDescent="0.25">
      <c r="A2" s="75" t="s">
        <v>19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9"/>
      <c r="N2" s="9"/>
      <c r="O2" s="9"/>
      <c r="P2" s="9"/>
    </row>
    <row r="3" spans="1:16" ht="39" customHeight="1" x14ac:dyDescent="0.25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9"/>
      <c r="N3" s="9"/>
      <c r="O3" s="9"/>
      <c r="P3" s="9"/>
    </row>
    <row r="4" spans="1:16" ht="41.25" customHeight="1" x14ac:dyDescent="0.25">
      <c r="A4" s="76" t="s">
        <v>0</v>
      </c>
      <c r="B4" s="76" t="s">
        <v>5</v>
      </c>
      <c r="C4" s="76" t="s">
        <v>1</v>
      </c>
      <c r="D4" s="76" t="s">
        <v>4</v>
      </c>
      <c r="E4" s="62" t="s">
        <v>6</v>
      </c>
      <c r="F4" s="78" t="s">
        <v>15</v>
      </c>
      <c r="G4" s="79"/>
      <c r="H4" s="79"/>
      <c r="I4" s="80"/>
      <c r="J4" s="11"/>
      <c r="K4" s="62" t="s">
        <v>2</v>
      </c>
      <c r="L4" s="62" t="s">
        <v>3</v>
      </c>
    </row>
    <row r="5" spans="1:16" ht="35.25" customHeight="1" x14ac:dyDescent="0.25">
      <c r="A5" s="77"/>
      <c r="B5" s="77"/>
      <c r="C5" s="77"/>
      <c r="D5" s="77"/>
      <c r="E5" s="63"/>
      <c r="F5" s="10" t="s">
        <v>7</v>
      </c>
      <c r="G5" s="10" t="s">
        <v>8</v>
      </c>
      <c r="H5" s="10" t="s">
        <v>9</v>
      </c>
      <c r="I5" s="10" t="s">
        <v>10</v>
      </c>
      <c r="J5" s="11" t="s">
        <v>16</v>
      </c>
      <c r="K5" s="63"/>
      <c r="L5" s="63"/>
    </row>
    <row r="6" spans="1:16" ht="93" customHeight="1" x14ac:dyDescent="0.25">
      <c r="A6" s="65" t="s">
        <v>29</v>
      </c>
      <c r="B6" s="65" t="s">
        <v>30</v>
      </c>
      <c r="C6" s="68" t="s">
        <v>73</v>
      </c>
      <c r="D6" s="68" t="s">
        <v>72</v>
      </c>
      <c r="E6" s="71" t="s">
        <v>20</v>
      </c>
      <c r="F6" s="54">
        <v>85000</v>
      </c>
      <c r="G6" s="54"/>
      <c r="H6" s="54"/>
      <c r="I6" s="47"/>
      <c r="J6" s="87">
        <v>85000</v>
      </c>
      <c r="K6" s="7">
        <v>2981</v>
      </c>
      <c r="L6" s="7" t="s">
        <v>38</v>
      </c>
    </row>
    <row r="7" spans="1:16" ht="41.25" customHeight="1" x14ac:dyDescent="0.25">
      <c r="A7" s="66"/>
      <c r="B7" s="66"/>
      <c r="C7" s="70"/>
      <c r="D7" s="70"/>
      <c r="E7" s="73"/>
      <c r="F7" s="54">
        <v>126000</v>
      </c>
      <c r="G7" s="54"/>
      <c r="H7" s="54"/>
      <c r="I7" s="47"/>
      <c r="J7" s="87">
        <v>126000</v>
      </c>
      <c r="K7" s="7">
        <v>2911</v>
      </c>
      <c r="L7" s="7" t="s">
        <v>38</v>
      </c>
    </row>
    <row r="8" spans="1:16" ht="99.75" customHeight="1" x14ac:dyDescent="0.25">
      <c r="A8" s="66"/>
      <c r="B8" s="66"/>
      <c r="C8" s="68" t="s">
        <v>76</v>
      </c>
      <c r="D8" s="68" t="s">
        <v>31</v>
      </c>
      <c r="E8" s="71" t="s">
        <v>20</v>
      </c>
      <c r="F8" s="54">
        <v>35000</v>
      </c>
      <c r="G8" s="54"/>
      <c r="H8" s="54"/>
      <c r="I8" s="47"/>
      <c r="J8" s="87">
        <v>35000</v>
      </c>
      <c r="K8" s="56">
        <v>3342</v>
      </c>
      <c r="L8" s="7" t="s">
        <v>38</v>
      </c>
    </row>
    <row r="9" spans="1:16" ht="99.75" customHeight="1" x14ac:dyDescent="0.25">
      <c r="A9" s="66"/>
      <c r="B9" s="66"/>
      <c r="C9" s="69"/>
      <c r="D9" s="69"/>
      <c r="E9" s="72"/>
      <c r="F9" s="54">
        <v>10000</v>
      </c>
      <c r="G9" s="54"/>
      <c r="H9" s="54"/>
      <c r="I9" s="47"/>
      <c r="J9" s="87">
        <v>10000</v>
      </c>
      <c r="K9" s="7">
        <v>5931</v>
      </c>
      <c r="L9" s="7" t="s">
        <v>67</v>
      </c>
    </row>
    <row r="10" spans="1:16" ht="115.5" customHeight="1" x14ac:dyDescent="0.25">
      <c r="A10" s="66"/>
      <c r="B10" s="66"/>
      <c r="C10" s="69"/>
      <c r="D10" s="69"/>
      <c r="E10" s="72"/>
      <c r="F10" s="54">
        <v>35000</v>
      </c>
      <c r="G10" s="54"/>
      <c r="H10" s="59"/>
      <c r="I10" s="47"/>
      <c r="J10" s="87">
        <v>35000</v>
      </c>
      <c r="K10" s="7">
        <v>3631</v>
      </c>
      <c r="L10" s="7" t="s">
        <v>38</v>
      </c>
    </row>
    <row r="11" spans="1:16" ht="115.5" customHeight="1" x14ac:dyDescent="0.25">
      <c r="A11" s="66"/>
      <c r="B11" s="66"/>
      <c r="C11" s="70"/>
      <c r="D11" s="70"/>
      <c r="E11" s="73"/>
      <c r="F11" s="54">
        <v>65000</v>
      </c>
      <c r="G11" s="54"/>
      <c r="H11" s="59"/>
      <c r="I11" s="47"/>
      <c r="J11" s="87">
        <v>65000</v>
      </c>
      <c r="K11" s="7">
        <v>2171</v>
      </c>
      <c r="L11" s="7" t="s">
        <v>38</v>
      </c>
    </row>
    <row r="12" spans="1:16" ht="83.25" customHeight="1" x14ac:dyDescent="0.25">
      <c r="A12" s="66"/>
      <c r="B12" s="66"/>
      <c r="C12" s="69" t="s">
        <v>32</v>
      </c>
      <c r="D12" s="69" t="s">
        <v>33</v>
      </c>
      <c r="E12" s="69" t="s">
        <v>34</v>
      </c>
      <c r="F12" s="60">
        <v>400000</v>
      </c>
      <c r="G12" s="60"/>
      <c r="H12" s="59"/>
      <c r="I12" s="55">
        <v>0</v>
      </c>
      <c r="J12" s="88">
        <v>400000</v>
      </c>
      <c r="K12" s="5">
        <v>4311</v>
      </c>
      <c r="L12" s="13" t="s">
        <v>38</v>
      </c>
    </row>
    <row r="13" spans="1:16" ht="83.25" customHeight="1" x14ac:dyDescent="0.25">
      <c r="A13" s="66"/>
      <c r="B13" s="66"/>
      <c r="C13" s="69"/>
      <c r="D13" s="69"/>
      <c r="E13" s="69"/>
      <c r="F13" s="54">
        <v>368900</v>
      </c>
      <c r="G13" s="54"/>
      <c r="H13" s="61"/>
      <c r="I13" s="47"/>
      <c r="J13" s="87">
        <v>368900</v>
      </c>
      <c r="K13" s="8">
        <v>4391</v>
      </c>
      <c r="L13" s="57" t="s">
        <v>38</v>
      </c>
    </row>
    <row r="14" spans="1:16" ht="39" customHeight="1" x14ac:dyDescent="0.25">
      <c r="A14" s="66"/>
      <c r="B14" s="66"/>
      <c r="C14" s="74" t="s">
        <v>35</v>
      </c>
      <c r="D14" s="74" t="s">
        <v>17</v>
      </c>
      <c r="E14" s="8" t="s">
        <v>18</v>
      </c>
      <c r="F14" s="1">
        <v>47500</v>
      </c>
      <c r="G14" s="1">
        <v>47500</v>
      </c>
      <c r="H14" s="1">
        <v>95000</v>
      </c>
      <c r="I14" s="2"/>
      <c r="J14" s="87">
        <v>190000</v>
      </c>
      <c r="K14" s="7">
        <v>3391</v>
      </c>
      <c r="L14" s="8" t="s">
        <v>39</v>
      </c>
    </row>
    <row r="15" spans="1:16" ht="26.25" customHeight="1" x14ac:dyDescent="0.25">
      <c r="A15" s="66"/>
      <c r="B15" s="66"/>
      <c r="C15" s="74"/>
      <c r="D15" s="74"/>
      <c r="E15" s="8" t="s">
        <v>36</v>
      </c>
      <c r="F15" s="54">
        <v>15000</v>
      </c>
      <c r="G15" s="54"/>
      <c r="H15" s="54"/>
      <c r="I15" s="47"/>
      <c r="J15" s="87">
        <v>15000</v>
      </c>
      <c r="K15" s="7">
        <v>3992</v>
      </c>
      <c r="L15" s="7" t="s">
        <v>38</v>
      </c>
    </row>
    <row r="16" spans="1:16" ht="26.25" customHeight="1" x14ac:dyDescent="0.25">
      <c r="A16" s="66"/>
      <c r="B16" s="66"/>
      <c r="C16" s="68" t="s">
        <v>37</v>
      </c>
      <c r="D16" s="68" t="s">
        <v>75</v>
      </c>
      <c r="E16" s="71" t="s">
        <v>20</v>
      </c>
      <c r="F16" s="54">
        <v>85000</v>
      </c>
      <c r="G16" s="54"/>
      <c r="H16" s="54"/>
      <c r="I16" s="47"/>
      <c r="J16" s="87">
        <v>85000</v>
      </c>
      <c r="K16" s="7">
        <v>5151</v>
      </c>
      <c r="L16" s="8" t="s">
        <v>39</v>
      </c>
    </row>
    <row r="17" spans="1:12" ht="15.75" customHeight="1" x14ac:dyDescent="0.25">
      <c r="A17" s="66"/>
      <c r="B17" s="66"/>
      <c r="C17" s="69"/>
      <c r="D17" s="69"/>
      <c r="E17" s="72"/>
      <c r="F17" s="54"/>
      <c r="G17" s="54">
        <v>20000</v>
      </c>
      <c r="H17" s="54"/>
      <c r="I17" s="47"/>
      <c r="J17" s="87">
        <v>20000</v>
      </c>
      <c r="K17" s="7">
        <v>2213</v>
      </c>
      <c r="L17" s="8" t="s">
        <v>39</v>
      </c>
    </row>
    <row r="18" spans="1:12" ht="15.75" customHeight="1" x14ac:dyDescent="0.25">
      <c r="A18" s="66"/>
      <c r="B18" s="66"/>
      <c r="C18" s="69"/>
      <c r="D18" s="69"/>
      <c r="E18" s="72"/>
      <c r="F18" s="54"/>
      <c r="G18" s="54">
        <v>5000</v>
      </c>
      <c r="H18" s="54"/>
      <c r="I18" s="47"/>
      <c r="J18" s="87">
        <v>5000</v>
      </c>
      <c r="K18" s="7">
        <v>3751</v>
      </c>
      <c r="L18" s="7" t="s">
        <v>38</v>
      </c>
    </row>
    <row r="19" spans="1:12" ht="15.75" customHeight="1" x14ac:dyDescent="0.25">
      <c r="A19" s="66"/>
      <c r="B19" s="66"/>
      <c r="C19" s="69"/>
      <c r="D19" s="69"/>
      <c r="E19" s="72"/>
      <c r="F19" s="54"/>
      <c r="G19" s="54">
        <v>25000</v>
      </c>
      <c r="H19" s="54">
        <v>25000</v>
      </c>
      <c r="I19" s="47"/>
      <c r="J19" s="87">
        <v>50000</v>
      </c>
      <c r="K19" s="7">
        <v>2613</v>
      </c>
      <c r="L19" s="7" t="s">
        <v>38</v>
      </c>
    </row>
    <row r="20" spans="1:12" ht="15.75" customHeight="1" x14ac:dyDescent="0.25">
      <c r="A20" s="67"/>
      <c r="B20" s="67"/>
      <c r="C20" s="70"/>
      <c r="D20" s="70"/>
      <c r="E20" s="73"/>
      <c r="F20" s="54"/>
      <c r="G20" s="54">
        <v>10000</v>
      </c>
      <c r="H20" s="59"/>
      <c r="I20" s="47"/>
      <c r="J20" s="87">
        <v>10000</v>
      </c>
      <c r="K20" s="7">
        <v>3551</v>
      </c>
      <c r="L20" s="7" t="s">
        <v>38</v>
      </c>
    </row>
    <row r="21" spans="1:12" x14ac:dyDescent="0.25">
      <c r="F21" s="53">
        <f>SUM(F6:F20)</f>
        <v>1272400</v>
      </c>
      <c r="G21" s="53">
        <f t="shared" ref="G21:I21" si="0">SUM(G6:G20)</f>
        <v>107500</v>
      </c>
      <c r="H21" s="53">
        <f t="shared" si="0"/>
        <v>120000</v>
      </c>
      <c r="I21" s="53">
        <f t="shared" si="0"/>
        <v>0</v>
      </c>
      <c r="J21" s="89"/>
    </row>
    <row r="23" spans="1:12" x14ac:dyDescent="0.25">
      <c r="F23" s="16"/>
      <c r="G23" s="16"/>
      <c r="H23" s="16"/>
    </row>
    <row r="30" spans="1:12" x14ac:dyDescent="0.25">
      <c r="I30" s="53"/>
    </row>
    <row r="32" spans="1:12" x14ac:dyDescent="0.25">
      <c r="C32" s="16"/>
      <c r="I32" s="53"/>
    </row>
    <row r="35" spans="6:11" x14ac:dyDescent="0.25">
      <c r="F35" s="16"/>
      <c r="G35" s="16"/>
      <c r="H35" s="16"/>
      <c r="I35" s="16"/>
      <c r="J35" s="16"/>
      <c r="K35" s="16"/>
    </row>
    <row r="36" spans="6:11" x14ac:dyDescent="0.25">
      <c r="F36" s="16"/>
      <c r="G36" s="16"/>
      <c r="H36" s="16"/>
      <c r="I36" s="16"/>
      <c r="J36" s="16"/>
      <c r="K36" s="16"/>
    </row>
    <row r="37" spans="6:11" x14ac:dyDescent="0.25">
      <c r="F37" s="16"/>
      <c r="G37" s="16"/>
      <c r="H37" s="16"/>
      <c r="I37" s="16"/>
      <c r="J37" s="16"/>
      <c r="K37" s="16"/>
    </row>
    <row r="38" spans="6:11" x14ac:dyDescent="0.25">
      <c r="F38" s="16"/>
      <c r="G38" s="16"/>
      <c r="H38" s="16"/>
      <c r="I38" s="16"/>
      <c r="J38" s="16"/>
      <c r="K38" s="16"/>
    </row>
    <row r="39" spans="6:11" x14ac:dyDescent="0.25">
      <c r="F39" s="16"/>
      <c r="G39" s="16"/>
      <c r="H39" s="16"/>
      <c r="I39" s="16"/>
      <c r="J39" s="16"/>
      <c r="K39" s="16"/>
    </row>
    <row r="40" spans="6:11" x14ac:dyDescent="0.25">
      <c r="F40" s="16"/>
      <c r="G40" s="16"/>
      <c r="H40" s="16"/>
      <c r="I40" s="16"/>
      <c r="J40" s="16"/>
      <c r="K40" s="16"/>
    </row>
    <row r="41" spans="6:11" x14ac:dyDescent="0.25">
      <c r="F41" s="16"/>
      <c r="G41" s="16"/>
      <c r="H41" s="16"/>
      <c r="I41" s="16"/>
      <c r="J41" s="16"/>
      <c r="K41" s="16"/>
    </row>
    <row r="42" spans="6:11" x14ac:dyDescent="0.25">
      <c r="F42" s="16"/>
      <c r="G42" s="16"/>
      <c r="H42" s="16"/>
      <c r="I42" s="16"/>
      <c r="J42" s="16"/>
      <c r="K42" s="16"/>
    </row>
    <row r="43" spans="6:11" x14ac:dyDescent="0.25">
      <c r="F43" s="16"/>
      <c r="G43" s="16"/>
      <c r="H43" s="16"/>
      <c r="I43" s="16"/>
      <c r="J43" s="16"/>
      <c r="K43" s="16"/>
    </row>
    <row r="44" spans="6:11" x14ac:dyDescent="0.25">
      <c r="F44" s="16"/>
      <c r="G44" s="16"/>
      <c r="H44" s="16"/>
      <c r="I44" s="16"/>
      <c r="J44" s="16"/>
      <c r="K44" s="16"/>
    </row>
    <row r="45" spans="6:11" x14ac:dyDescent="0.25">
      <c r="I45" s="53"/>
    </row>
  </sheetData>
  <mergeCells count="26">
    <mergeCell ref="F4:I4"/>
    <mergeCell ref="C16:C20"/>
    <mergeCell ref="D16:D20"/>
    <mergeCell ref="E16:E20"/>
    <mergeCell ref="C6:C7"/>
    <mergeCell ref="D6:D7"/>
    <mergeCell ref="E6:E7"/>
    <mergeCell ref="C12:C13"/>
    <mergeCell ref="D12:D13"/>
    <mergeCell ref="E12:E13"/>
    <mergeCell ref="K4:K5"/>
    <mergeCell ref="A1:L1"/>
    <mergeCell ref="A6:A20"/>
    <mergeCell ref="B6:B20"/>
    <mergeCell ref="C8:C11"/>
    <mergeCell ref="D8:D11"/>
    <mergeCell ref="E8:E11"/>
    <mergeCell ref="C14:C15"/>
    <mergeCell ref="D14:D15"/>
    <mergeCell ref="L4:L5"/>
    <mergeCell ref="A2:L2"/>
    <mergeCell ref="A4:A5"/>
    <mergeCell ref="B4:B5"/>
    <mergeCell ref="C4:C5"/>
    <mergeCell ref="D4:D5"/>
    <mergeCell ref="E4:E5"/>
  </mergeCells>
  <pageMargins left="0.7" right="0.7" top="0.75" bottom="0.75" header="0.3" footer="0.3"/>
  <pageSetup orientation="portrait" verticalDpi="36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39"/>
  <sheetViews>
    <sheetView topLeftCell="A7" workbookViewId="0">
      <selection sqref="A1:G1"/>
    </sheetView>
  </sheetViews>
  <sheetFormatPr baseColWidth="10" defaultRowHeight="15" x14ac:dyDescent="0.25"/>
  <cols>
    <col min="1" max="1" width="33.7109375" customWidth="1"/>
    <col min="2" max="2" width="44.5703125" customWidth="1"/>
    <col min="3" max="3" width="14.140625" bestFit="1" customWidth="1"/>
    <col min="4" max="4" width="14" bestFit="1" customWidth="1"/>
    <col min="5" max="5" width="12.7109375" bestFit="1" customWidth="1"/>
    <col min="6" max="6" width="12.5703125" bestFit="1" customWidth="1"/>
    <col min="7" max="7" width="14.140625" bestFit="1" customWidth="1"/>
    <col min="9" max="9" width="14.140625" bestFit="1" customWidth="1"/>
  </cols>
  <sheetData>
    <row r="1" spans="1:7" ht="84.75" customHeight="1" thickBot="1" x14ac:dyDescent="0.3">
      <c r="A1" s="91" t="s">
        <v>71</v>
      </c>
      <c r="B1" s="92"/>
      <c r="C1" s="92"/>
      <c r="D1" s="92"/>
      <c r="E1" s="92"/>
      <c r="F1" s="92"/>
      <c r="G1" s="93"/>
    </row>
    <row r="2" spans="1:7" x14ac:dyDescent="0.25">
      <c r="A2" s="81" t="s">
        <v>21</v>
      </c>
      <c r="B2" s="83" t="s">
        <v>11</v>
      </c>
      <c r="C2" s="83" t="s">
        <v>12</v>
      </c>
      <c r="D2" s="83"/>
      <c r="E2" s="83"/>
      <c r="F2" s="83"/>
      <c r="G2" s="85" t="s">
        <v>22</v>
      </c>
    </row>
    <row r="3" spans="1:7" ht="26.25" thickBot="1" x14ac:dyDescent="0.3">
      <c r="A3" s="82"/>
      <c r="B3" s="84"/>
      <c r="C3" s="28" t="s">
        <v>23</v>
      </c>
      <c r="D3" s="28" t="s">
        <v>13</v>
      </c>
      <c r="E3" s="28" t="s">
        <v>14</v>
      </c>
      <c r="F3" s="28" t="s">
        <v>24</v>
      </c>
      <c r="G3" s="86"/>
    </row>
    <row r="4" spans="1:7" ht="15" customHeight="1" x14ac:dyDescent="0.25">
      <c r="A4" s="31" t="s">
        <v>40</v>
      </c>
      <c r="B4" s="32" t="s">
        <v>25</v>
      </c>
      <c r="C4" s="33">
        <f>C7+C9+C11+C5</f>
        <v>276000</v>
      </c>
      <c r="D4" s="33">
        <f>D7+D9+D11+D5</f>
        <v>45000</v>
      </c>
      <c r="E4" s="33">
        <f t="shared" ref="E4:F4" si="0">E7+E9+E11+E5</f>
        <v>25000</v>
      </c>
      <c r="F4" s="33">
        <f t="shared" si="0"/>
        <v>0</v>
      </c>
      <c r="G4" s="33">
        <f>G7+G9+G11+G5</f>
        <v>346000</v>
      </c>
    </row>
    <row r="5" spans="1:7" s="6" customFormat="1" ht="25.5" x14ac:dyDescent="0.25">
      <c r="A5" s="18">
        <v>2100</v>
      </c>
      <c r="B5" s="19" t="s">
        <v>65</v>
      </c>
      <c r="C5" s="24">
        <f>SUM(C6)</f>
        <v>65000</v>
      </c>
      <c r="D5" s="24">
        <f t="shared" ref="D5" si="1">SUM(D6)</f>
        <v>0</v>
      </c>
      <c r="E5" s="24">
        <f t="shared" ref="E5" si="2">SUM(E6)</f>
        <v>0</v>
      </c>
      <c r="F5" s="24">
        <f t="shared" ref="F5" si="3">SUM(F6)</f>
        <v>0</v>
      </c>
      <c r="G5" s="24">
        <f t="shared" ref="G5" si="4">SUM(G6)</f>
        <v>65000</v>
      </c>
    </row>
    <row r="6" spans="1:7" s="6" customFormat="1" x14ac:dyDescent="0.25">
      <c r="A6" s="23">
        <v>2171</v>
      </c>
      <c r="B6" s="20" t="s">
        <v>64</v>
      </c>
      <c r="C6" s="1">
        <v>65000</v>
      </c>
      <c r="D6" s="1">
        <v>0</v>
      </c>
      <c r="E6" s="1">
        <v>0</v>
      </c>
      <c r="F6" s="1">
        <v>0</v>
      </c>
      <c r="G6" s="3">
        <f>SUM(C6:F6)</f>
        <v>65000</v>
      </c>
    </row>
    <row r="7" spans="1:7" x14ac:dyDescent="0.25">
      <c r="A7" s="18">
        <v>2200</v>
      </c>
      <c r="B7" s="19" t="s">
        <v>41</v>
      </c>
      <c r="C7" s="24">
        <f>SUM(C8)</f>
        <v>0</v>
      </c>
      <c r="D7" s="24">
        <f t="shared" ref="D7:G7" si="5">SUM(D8)</f>
        <v>20000</v>
      </c>
      <c r="E7" s="24">
        <f t="shared" si="5"/>
        <v>0</v>
      </c>
      <c r="F7" s="24">
        <f t="shared" si="5"/>
        <v>0</v>
      </c>
      <c r="G7" s="24">
        <f t="shared" si="5"/>
        <v>20000</v>
      </c>
    </row>
    <row r="8" spans="1:7" ht="25.5" x14ac:dyDescent="0.25">
      <c r="A8" s="23">
        <v>2213</v>
      </c>
      <c r="B8" s="45" t="s">
        <v>42</v>
      </c>
      <c r="C8" s="1">
        <v>0</v>
      </c>
      <c r="D8" s="1">
        <v>20000</v>
      </c>
      <c r="E8" s="1">
        <v>0</v>
      </c>
      <c r="F8" s="1">
        <v>0</v>
      </c>
      <c r="G8" s="3">
        <f>SUM(C8:F8)</f>
        <v>20000</v>
      </c>
    </row>
    <row r="9" spans="1:7" x14ac:dyDescent="0.25">
      <c r="A9" s="18">
        <v>2600</v>
      </c>
      <c r="B9" s="19" t="s">
        <v>43</v>
      </c>
      <c r="C9" s="26">
        <f>SUM(C10)</f>
        <v>0</v>
      </c>
      <c r="D9" s="26">
        <f t="shared" ref="D9:G9" si="6">SUM(D10)</f>
        <v>25000</v>
      </c>
      <c r="E9" s="26">
        <f t="shared" si="6"/>
        <v>25000</v>
      </c>
      <c r="F9" s="26">
        <f t="shared" si="6"/>
        <v>0</v>
      </c>
      <c r="G9" s="26">
        <f t="shared" si="6"/>
        <v>50000</v>
      </c>
    </row>
    <row r="10" spans="1:7" ht="38.25" x14ac:dyDescent="0.25">
      <c r="A10" s="23">
        <v>2613</v>
      </c>
      <c r="B10" s="20" t="s">
        <v>44</v>
      </c>
      <c r="C10" s="25">
        <v>0</v>
      </c>
      <c r="D10" s="25">
        <v>25000</v>
      </c>
      <c r="E10" s="25">
        <v>25000</v>
      </c>
      <c r="F10" s="25">
        <f>SUM(F14:F14)</f>
        <v>0</v>
      </c>
      <c r="G10" s="3">
        <f>SUM(C10:F10)</f>
        <v>50000</v>
      </c>
    </row>
    <row r="11" spans="1:7" ht="25.5" x14ac:dyDescent="0.25">
      <c r="A11" s="18">
        <v>2900</v>
      </c>
      <c r="B11" s="19" t="s">
        <v>57</v>
      </c>
      <c r="C11" s="24">
        <f>SUM(C12:C13)</f>
        <v>211000</v>
      </c>
      <c r="D11" s="24">
        <f t="shared" ref="D11:G11" si="7">SUM(D12:D13)</f>
        <v>0</v>
      </c>
      <c r="E11" s="24">
        <f t="shared" si="7"/>
        <v>0</v>
      </c>
      <c r="F11" s="24">
        <f t="shared" si="7"/>
        <v>0</v>
      </c>
      <c r="G11" s="24">
        <f t="shared" si="7"/>
        <v>211000</v>
      </c>
    </row>
    <row r="12" spans="1:7" s="6" customFormat="1" x14ac:dyDescent="0.25">
      <c r="A12" s="23">
        <v>2911</v>
      </c>
      <c r="B12" s="45" t="s">
        <v>58</v>
      </c>
      <c r="C12" s="25">
        <v>126000</v>
      </c>
      <c r="D12" s="25">
        <v>0</v>
      </c>
      <c r="E12" s="25">
        <v>0</v>
      </c>
      <c r="F12" s="25">
        <v>0</v>
      </c>
      <c r="G12" s="3">
        <f>SUM(C12:F12)</f>
        <v>126000</v>
      </c>
    </row>
    <row r="13" spans="1:7" s="6" customFormat="1" ht="26.25" thickBot="1" x14ac:dyDescent="0.3">
      <c r="A13" s="36">
        <v>2981</v>
      </c>
      <c r="B13" s="43" t="s">
        <v>63</v>
      </c>
      <c r="C13" s="37">
        <v>85000</v>
      </c>
      <c r="D13" s="37">
        <v>0</v>
      </c>
      <c r="E13" s="37">
        <v>0</v>
      </c>
      <c r="F13" s="37">
        <v>0</v>
      </c>
      <c r="G13" s="46">
        <f>SUM(C13:F13)</f>
        <v>85000</v>
      </c>
    </row>
    <row r="14" spans="1:7" x14ac:dyDescent="0.25">
      <c r="A14" s="29" t="s">
        <v>45</v>
      </c>
      <c r="B14" s="30" t="s">
        <v>26</v>
      </c>
      <c r="C14" s="44">
        <f>C15+C18+C20+C22+C24</f>
        <v>132500</v>
      </c>
      <c r="D14" s="44">
        <f>D15+D18+D20+D22+D24</f>
        <v>62500</v>
      </c>
      <c r="E14" s="44">
        <f>E15+E18+E20+E22+E24</f>
        <v>95000</v>
      </c>
      <c r="F14" s="44">
        <f>F15+F18+F20+F22+F24</f>
        <v>0</v>
      </c>
      <c r="G14" s="44">
        <f>G15+G18+G20+G22+G24</f>
        <v>290000</v>
      </c>
    </row>
    <row r="15" spans="1:7" ht="25.5" x14ac:dyDescent="0.25">
      <c r="A15" s="18" t="s">
        <v>46</v>
      </c>
      <c r="B15" s="19" t="s">
        <v>47</v>
      </c>
      <c r="C15" s="24">
        <f>C16+C17</f>
        <v>82500</v>
      </c>
      <c r="D15" s="24">
        <f t="shared" ref="D15:G15" si="8">D16+D17</f>
        <v>47500</v>
      </c>
      <c r="E15" s="24">
        <f t="shared" si="8"/>
        <v>95000</v>
      </c>
      <c r="F15" s="24">
        <f t="shared" si="8"/>
        <v>0</v>
      </c>
      <c r="G15" s="24">
        <f t="shared" si="8"/>
        <v>225000</v>
      </c>
    </row>
    <row r="16" spans="1:7" s="6" customFormat="1" ht="25.5" x14ac:dyDescent="0.25">
      <c r="A16" s="23">
        <v>3391</v>
      </c>
      <c r="B16" s="20" t="s">
        <v>27</v>
      </c>
      <c r="C16" s="1">
        <v>47500</v>
      </c>
      <c r="D16" s="1">
        <v>47500</v>
      </c>
      <c r="E16" s="1">
        <v>95000</v>
      </c>
      <c r="F16" s="1">
        <v>0</v>
      </c>
      <c r="G16" s="3">
        <f>SUM(C16:F16)</f>
        <v>190000</v>
      </c>
    </row>
    <row r="17" spans="1:7" s="6" customFormat="1" x14ac:dyDescent="0.25">
      <c r="A17" s="23">
        <v>3342</v>
      </c>
      <c r="B17" s="45" t="s">
        <v>68</v>
      </c>
      <c r="C17" s="1">
        <v>35000</v>
      </c>
      <c r="D17" s="1">
        <v>0</v>
      </c>
      <c r="E17" s="1">
        <v>0</v>
      </c>
      <c r="F17" s="1">
        <v>0</v>
      </c>
      <c r="G17" s="3">
        <f>SUM(C17:F17)</f>
        <v>35000</v>
      </c>
    </row>
    <row r="18" spans="1:7" s="6" customFormat="1" ht="25.5" x14ac:dyDescent="0.25">
      <c r="A18" s="18">
        <v>3500</v>
      </c>
      <c r="B18" s="19" t="s">
        <v>59</v>
      </c>
      <c r="C18" s="26">
        <f>SUM(C19)</f>
        <v>0</v>
      </c>
      <c r="D18" s="26">
        <f t="shared" ref="D18:G18" si="9">SUM(D19)</f>
        <v>10000</v>
      </c>
      <c r="E18" s="26">
        <f t="shared" si="9"/>
        <v>0</v>
      </c>
      <c r="F18" s="26">
        <f t="shared" si="9"/>
        <v>0</v>
      </c>
      <c r="G18" s="26">
        <f t="shared" si="9"/>
        <v>10000</v>
      </c>
    </row>
    <row r="19" spans="1:7" s="6" customFormat="1" ht="25.5" x14ac:dyDescent="0.25">
      <c r="A19" s="23">
        <v>3551</v>
      </c>
      <c r="B19" s="20" t="s">
        <v>60</v>
      </c>
      <c r="C19" s="25">
        <v>0</v>
      </c>
      <c r="D19" s="25">
        <v>10000</v>
      </c>
      <c r="E19" s="25">
        <v>0</v>
      </c>
      <c r="F19" s="25">
        <f t="shared" ref="F19" si="10">SUM(F20:F21)</f>
        <v>0</v>
      </c>
      <c r="G19" s="3">
        <f>SUM(C19:F19)</f>
        <v>10000</v>
      </c>
    </row>
    <row r="20" spans="1:7" s="6" customFormat="1" ht="25.5" x14ac:dyDescent="0.25">
      <c r="A20" s="18">
        <v>3600</v>
      </c>
      <c r="B20" s="19" t="s">
        <v>61</v>
      </c>
      <c r="C20" s="26">
        <f>SUM(C21:C21)</f>
        <v>35000</v>
      </c>
      <c r="D20" s="26">
        <f>SUM(D21:D21)</f>
        <v>0</v>
      </c>
      <c r="E20" s="26">
        <f>SUM(E21:E21)</f>
        <v>0</v>
      </c>
      <c r="F20" s="26">
        <f>SUM(F21:F21)</f>
        <v>0</v>
      </c>
      <c r="G20" s="26">
        <f>SUM(G21:G21)</f>
        <v>35000</v>
      </c>
    </row>
    <row r="21" spans="1:7" s="6" customFormat="1" ht="25.5" x14ac:dyDescent="0.25">
      <c r="A21" s="23">
        <v>3631</v>
      </c>
      <c r="B21" s="20" t="s">
        <v>62</v>
      </c>
      <c r="C21" s="25">
        <v>35000</v>
      </c>
      <c r="D21" s="25">
        <v>0</v>
      </c>
      <c r="F21" s="25">
        <f t="shared" ref="F21" si="11">SUM(F22:F23)</f>
        <v>0</v>
      </c>
      <c r="G21" s="3">
        <f>SUM(C21:F21)</f>
        <v>35000</v>
      </c>
    </row>
    <row r="22" spans="1:7" x14ac:dyDescent="0.25">
      <c r="A22" s="18">
        <v>3700</v>
      </c>
      <c r="B22" s="19" t="s">
        <v>48</v>
      </c>
      <c r="C22" s="26">
        <f>SUM(C23)</f>
        <v>0</v>
      </c>
      <c r="D22" s="26">
        <f t="shared" ref="D22:G22" si="12">SUM(D23)</f>
        <v>5000</v>
      </c>
      <c r="E22" s="26">
        <f t="shared" si="12"/>
        <v>0</v>
      </c>
      <c r="F22" s="26">
        <f t="shared" si="12"/>
        <v>0</v>
      </c>
      <c r="G22" s="26">
        <f t="shared" si="12"/>
        <v>5000</v>
      </c>
    </row>
    <row r="23" spans="1:7" x14ac:dyDescent="0.25">
      <c r="A23" s="23">
        <v>3751</v>
      </c>
      <c r="B23" s="20" t="s">
        <v>49</v>
      </c>
      <c r="C23" s="25">
        <v>0</v>
      </c>
      <c r="D23" s="25">
        <v>5000</v>
      </c>
      <c r="E23" s="25">
        <v>0</v>
      </c>
      <c r="F23" s="25">
        <f t="shared" ref="F23" si="13">SUM(F24:F25)</f>
        <v>0</v>
      </c>
      <c r="G23" s="3">
        <f>SUM(C23:F23)</f>
        <v>5000</v>
      </c>
    </row>
    <row r="24" spans="1:7" x14ac:dyDescent="0.25">
      <c r="A24" s="18">
        <v>3900</v>
      </c>
      <c r="B24" s="19" t="s">
        <v>50</v>
      </c>
      <c r="C24" s="27">
        <f>SUM(C25)</f>
        <v>15000</v>
      </c>
      <c r="D24" s="27">
        <f t="shared" ref="D24:G24" si="14">SUM(D25)</f>
        <v>0</v>
      </c>
      <c r="E24" s="27">
        <f t="shared" si="14"/>
        <v>0</v>
      </c>
      <c r="F24" s="27">
        <f t="shared" si="14"/>
        <v>0</v>
      </c>
      <c r="G24" s="41">
        <f t="shared" si="14"/>
        <v>15000</v>
      </c>
    </row>
    <row r="25" spans="1:7" ht="15.75" thickBot="1" x14ac:dyDescent="0.3">
      <c r="A25" s="49">
        <v>3992</v>
      </c>
      <c r="B25" s="90" t="s">
        <v>51</v>
      </c>
      <c r="C25" s="50">
        <v>15000</v>
      </c>
      <c r="D25" s="50">
        <v>0</v>
      </c>
      <c r="E25" s="50">
        <v>0</v>
      </c>
      <c r="F25" s="50">
        <v>0</v>
      </c>
      <c r="G25" s="51">
        <f>SUM(C25:F25)</f>
        <v>15000</v>
      </c>
    </row>
    <row r="26" spans="1:7" ht="25.5" x14ac:dyDescent="0.25">
      <c r="A26" s="31">
        <v>4000</v>
      </c>
      <c r="B26" s="32" t="s">
        <v>28</v>
      </c>
      <c r="C26" s="33">
        <f>C27</f>
        <v>768900</v>
      </c>
      <c r="D26" s="33">
        <f>D27</f>
        <v>0</v>
      </c>
      <c r="E26" s="33">
        <f t="shared" ref="E26:F26" si="15">E27</f>
        <v>0</v>
      </c>
      <c r="F26" s="33">
        <f t="shared" si="15"/>
        <v>0</v>
      </c>
      <c r="G26" s="34">
        <f>G27</f>
        <v>768900</v>
      </c>
    </row>
    <row r="27" spans="1:7" x14ac:dyDescent="0.25">
      <c r="A27" s="18">
        <v>4300</v>
      </c>
      <c r="B27" s="21" t="s">
        <v>52</v>
      </c>
      <c r="C27" s="26">
        <f>SUM(C28:C29)</f>
        <v>768900</v>
      </c>
      <c r="D27" s="26">
        <f t="shared" ref="D27:E27" si="16">SUM(D28:D29)</f>
        <v>0</v>
      </c>
      <c r="E27" s="26">
        <f t="shared" si="16"/>
        <v>0</v>
      </c>
      <c r="F27" s="26">
        <f>SUM(F28:F29)</f>
        <v>0</v>
      </c>
      <c r="G27" s="26">
        <f>SUM(G28:G29)</f>
        <v>768900</v>
      </c>
    </row>
    <row r="28" spans="1:7" x14ac:dyDescent="0.25">
      <c r="A28" s="23">
        <v>4391</v>
      </c>
      <c r="B28" s="45" t="s">
        <v>54</v>
      </c>
      <c r="C28" s="40">
        <v>368900</v>
      </c>
      <c r="D28" s="40">
        <v>0</v>
      </c>
      <c r="E28" s="40">
        <v>0</v>
      </c>
      <c r="F28" s="40">
        <v>0</v>
      </c>
      <c r="G28" s="42">
        <f>SUM(C28:F28)</f>
        <v>368900</v>
      </c>
    </row>
    <row r="29" spans="1:7" ht="15.75" thickBot="1" x14ac:dyDescent="0.3">
      <c r="A29" s="36">
        <v>4311</v>
      </c>
      <c r="B29" s="22" t="s">
        <v>53</v>
      </c>
      <c r="C29" s="38">
        <v>400000</v>
      </c>
      <c r="D29" s="38">
        <v>0</v>
      </c>
      <c r="E29" s="38">
        <v>0</v>
      </c>
      <c r="F29" s="38">
        <v>0</v>
      </c>
      <c r="G29" s="52">
        <f>SUM(C29:F29)</f>
        <v>400000</v>
      </c>
    </row>
    <row r="30" spans="1:7" s="6" customFormat="1" x14ac:dyDescent="0.25">
      <c r="A30" s="31">
        <v>5000</v>
      </c>
      <c r="B30" s="32" t="s">
        <v>55</v>
      </c>
      <c r="C30" s="33">
        <f>C31+C33</f>
        <v>95000</v>
      </c>
      <c r="D30" s="33">
        <f t="shared" ref="D30:G30" si="17">D31+D33</f>
        <v>0</v>
      </c>
      <c r="E30" s="33">
        <f t="shared" si="17"/>
        <v>0</v>
      </c>
      <c r="F30" s="33">
        <f t="shared" si="17"/>
        <v>0</v>
      </c>
      <c r="G30" s="33">
        <f t="shared" si="17"/>
        <v>95000</v>
      </c>
    </row>
    <row r="31" spans="1:7" s="6" customFormat="1" x14ac:dyDescent="0.25">
      <c r="A31" s="18">
        <v>5100</v>
      </c>
      <c r="B31" s="21" t="s">
        <v>66</v>
      </c>
      <c r="C31" s="26">
        <f>C32</f>
        <v>85000</v>
      </c>
      <c r="D31" s="26">
        <f t="shared" ref="D31:G33" si="18">D32</f>
        <v>0</v>
      </c>
      <c r="E31" s="26">
        <f t="shared" si="18"/>
        <v>0</v>
      </c>
      <c r="F31" s="26">
        <f t="shared" si="18"/>
        <v>0</v>
      </c>
      <c r="G31" s="35">
        <f t="shared" si="18"/>
        <v>85000</v>
      </c>
    </row>
    <row r="32" spans="1:7" s="6" customFormat="1" ht="26.25" thickBot="1" x14ac:dyDescent="0.3">
      <c r="A32" s="36">
        <v>5151</v>
      </c>
      <c r="B32" s="22" t="s">
        <v>56</v>
      </c>
      <c r="C32" s="38">
        <v>85000</v>
      </c>
      <c r="D32" s="38">
        <v>0</v>
      </c>
      <c r="E32" s="38">
        <v>0</v>
      </c>
      <c r="F32" s="38">
        <v>0</v>
      </c>
      <c r="G32" s="52">
        <f>SUM(C32:F32)</f>
        <v>85000</v>
      </c>
    </row>
    <row r="33" spans="1:9" s="6" customFormat="1" x14ac:dyDescent="0.25">
      <c r="A33" s="18">
        <v>5900</v>
      </c>
      <c r="B33" s="21" t="s">
        <v>70</v>
      </c>
      <c r="C33" s="26">
        <f>C34</f>
        <v>10000</v>
      </c>
      <c r="D33" s="26">
        <f t="shared" si="18"/>
        <v>0</v>
      </c>
      <c r="E33" s="26">
        <f t="shared" si="18"/>
        <v>0</v>
      </c>
      <c r="F33" s="26">
        <f t="shared" si="18"/>
        <v>0</v>
      </c>
      <c r="G33" s="35">
        <f t="shared" si="18"/>
        <v>10000</v>
      </c>
    </row>
    <row r="34" spans="1:9" s="6" customFormat="1" ht="15.75" thickBot="1" x14ac:dyDescent="0.3">
      <c r="A34" s="36">
        <v>5931</v>
      </c>
      <c r="B34" s="43" t="s">
        <v>69</v>
      </c>
      <c r="C34" s="38">
        <v>10000</v>
      </c>
      <c r="D34" s="38">
        <v>0</v>
      </c>
      <c r="E34" s="38">
        <v>0</v>
      </c>
      <c r="F34" s="38">
        <v>0</v>
      </c>
      <c r="G34" s="52">
        <f>SUM(C34:F34)</f>
        <v>10000</v>
      </c>
    </row>
    <row r="35" spans="1:9" ht="15.75" thickBot="1" x14ac:dyDescent="0.3">
      <c r="C35" s="39">
        <f>C4+C14+C26+C30</f>
        <v>1272400</v>
      </c>
      <c r="D35" s="39">
        <f>D4+D14+D26+D30</f>
        <v>107500</v>
      </c>
      <c r="E35" s="39">
        <f>E4+E14+E26+E30</f>
        <v>120000</v>
      </c>
      <c r="F35" s="39">
        <f>F4+F14+F26+F30</f>
        <v>0</v>
      </c>
      <c r="G35" s="39">
        <f>G4+G14+G26+G30</f>
        <v>1499900</v>
      </c>
      <c r="I35" s="48"/>
    </row>
    <row r="37" spans="1:9" x14ac:dyDescent="0.25">
      <c r="G37" s="48"/>
    </row>
    <row r="38" spans="1:9" x14ac:dyDescent="0.25">
      <c r="C38" s="58"/>
      <c r="D38" s="58"/>
      <c r="E38" s="58"/>
    </row>
    <row r="39" spans="1:9" x14ac:dyDescent="0.25">
      <c r="C39" s="48"/>
      <c r="D39" s="48"/>
    </row>
  </sheetData>
  <mergeCells count="5">
    <mergeCell ref="A1:G1"/>
    <mergeCell ref="A2:A3"/>
    <mergeCell ref="B2:B3"/>
    <mergeCell ref="C2:F2"/>
    <mergeCell ref="G2:G3"/>
  </mergeCells>
  <pageMargins left="0.7" right="0.7" top="0.75" bottom="0.75" header="0.3" footer="0.3"/>
  <pageSetup paperSize="9" scale="85" orientation="landscape" horizontalDpi="0" verticalDpi="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GO</vt:lpstr>
      <vt:lpstr>Objeto de Gasto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Martha Beatriz Cabrales Delgadillo</dc:creator>
  <cp:lastModifiedBy>Junta Intermunicipal Región Valles</cp:lastModifiedBy>
  <cp:lastPrinted>2021-05-14T05:33:18Z</cp:lastPrinted>
  <dcterms:created xsi:type="dcterms:W3CDTF">2019-12-27T14:33:14Z</dcterms:created>
  <dcterms:modified xsi:type="dcterms:W3CDTF">2021-10-28T17:57:43Z</dcterms:modified>
</cp:coreProperties>
</file>