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703DFB74-44C8-4116-A89E-AE7C83009F90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  <sheet name="Hoja1" sheetId="6" r:id="rId6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6" l="1"/>
  <c r="S16" i="6"/>
  <c r="S17" i="6"/>
  <c r="S18" i="6"/>
  <c r="S19" i="6"/>
  <c r="S20" i="6"/>
  <c r="S21" i="6"/>
  <c r="S22" i="6"/>
  <c r="S23" i="6"/>
  <c r="S24" i="6"/>
  <c r="S25" i="6"/>
  <c r="S6" i="6"/>
  <c r="S5" i="6"/>
  <c r="S7" i="6"/>
  <c r="S8" i="6"/>
  <c r="S9" i="6"/>
  <c r="S10" i="6"/>
  <c r="S11" i="6"/>
  <c r="S12" i="6"/>
  <c r="S13" i="6"/>
  <c r="S14" i="6"/>
  <c r="K14" i="6"/>
  <c r="K13" i="6"/>
  <c r="K12" i="6"/>
  <c r="K11" i="6"/>
  <c r="K10" i="6"/>
  <c r="K9" i="6"/>
  <c r="K8" i="6"/>
  <c r="K7" i="6"/>
  <c r="K6" i="6"/>
  <c r="S4" i="6"/>
  <c r="R5" i="6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K5" i="6"/>
  <c r="K15" i="6"/>
  <c r="K16" i="6"/>
  <c r="K17" i="6"/>
  <c r="K18" i="6"/>
  <c r="K19" i="6"/>
  <c r="K20" i="6"/>
  <c r="K21" i="6"/>
  <c r="K22" i="6"/>
  <c r="K23" i="6"/>
  <c r="K24" i="6"/>
  <c r="K2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Q4" i="6"/>
  <c r="N4" i="6"/>
  <c r="K4" i="6"/>
  <c r="E4" i="6"/>
  <c r="D60" i="4"/>
  <c r="D59" i="4"/>
  <c r="D58" i="4"/>
  <c r="D57" i="4"/>
  <c r="D56" i="4"/>
  <c r="D55" i="4"/>
  <c r="D54" i="4"/>
  <c r="D53" i="4"/>
  <c r="D52" i="4"/>
  <c r="E61" i="4"/>
  <c r="F61" i="4"/>
  <c r="G61" i="4"/>
  <c r="C61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37" i="4"/>
  <c r="D38" i="4"/>
  <c r="D36" i="4"/>
  <c r="H37" i="4"/>
  <c r="H38" i="4"/>
  <c r="H36" i="4"/>
  <c r="H29" i="4"/>
  <c r="H30" i="4"/>
  <c r="H28" i="4"/>
  <c r="E31" i="4"/>
  <c r="F31" i="4"/>
  <c r="G31" i="4"/>
  <c r="C31" i="4"/>
  <c r="D29" i="4"/>
  <c r="D30" i="4"/>
  <c r="D28" i="4"/>
  <c r="D23" i="4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T5" i="6" l="1"/>
  <c r="T15" i="6"/>
  <c r="T24" i="6"/>
  <c r="T6" i="6"/>
  <c r="T9" i="6"/>
  <c r="I56" i="4"/>
  <c r="I45" i="4"/>
  <c r="I41" i="4"/>
  <c r="T16" i="6"/>
  <c r="T17" i="6"/>
  <c r="T25" i="6"/>
  <c r="T19" i="6"/>
  <c r="T18" i="6"/>
  <c r="T23" i="6"/>
  <c r="T22" i="6"/>
  <c r="T21" i="6"/>
  <c r="T20" i="6"/>
  <c r="T10" i="6"/>
  <c r="T13" i="6"/>
  <c r="T8" i="6"/>
  <c r="T7" i="6"/>
  <c r="T14" i="6"/>
  <c r="T12" i="6"/>
  <c r="T11" i="6"/>
  <c r="T4" i="6"/>
  <c r="I60" i="4"/>
  <c r="I53" i="4"/>
  <c r="I52" i="4"/>
  <c r="I57" i="4"/>
  <c r="I48" i="4"/>
  <c r="I49" i="4"/>
  <c r="I54" i="4"/>
  <c r="I47" i="4"/>
  <c r="I39" i="4"/>
  <c r="I55" i="4"/>
  <c r="I59" i="4"/>
  <c r="I58" i="4"/>
  <c r="I51" i="4"/>
  <c r="I43" i="4"/>
  <c r="I50" i="4"/>
  <c r="I46" i="4"/>
  <c r="I44" i="4"/>
  <c r="D61" i="4"/>
  <c r="I42" i="4"/>
  <c r="H61" i="4"/>
  <c r="I40" i="4"/>
  <c r="I29" i="4"/>
  <c r="D31" i="4"/>
  <c r="I23" i="4"/>
  <c r="I38" i="4"/>
  <c r="I37" i="4"/>
  <c r="I36" i="4"/>
  <c r="I30" i="4"/>
  <c r="I28" i="4"/>
  <c r="H23" i="4"/>
  <c r="H31" i="4"/>
  <c r="W7" i="2"/>
  <c r="V7" i="2"/>
  <c r="U7" i="2"/>
  <c r="S7" i="2"/>
  <c r="V15" i="2"/>
  <c r="I61" i="4" l="1"/>
  <c r="I31" i="4"/>
  <c r="U15" i="2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</calcChain>
</file>

<file path=xl/sharedStrings.xml><?xml version="1.0" encoding="utf-8"?>
<sst xmlns="http://schemas.openxmlformats.org/spreadsheetml/2006/main" count="1241" uniqueCount="144">
  <si>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</si>
  <si>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</si>
  <si>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</si>
  <si>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</si>
  <si>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</si>
  <si>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</si>
  <si>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</si>
  <si>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</si>
  <si>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</si>
  <si>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</si>
  <si>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</si>
  <si>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</si>
  <si>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</si>
  <si>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</si>
  <si>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</si>
  <si>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</si>
  <si>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</si>
  <si>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</si>
  <si>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</si>
  <si>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</si>
  <si>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</si>
  <si>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</si>
  <si>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</si>
  <si>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</si>
  <si>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</si>
  <si>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</si>
  <si>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</si>
  <si>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</si>
  <si>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</si>
  <si>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</si>
  <si>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</si>
  <si>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</si>
  <si>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</si>
  <si>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</si>
  <si>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</si>
  <si>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</si>
  <si>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</si>
  <si>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</si>
  <si>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</si>
  <si>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</si>
  <si>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</si>
  <si>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</si>
  <si>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</si>
  <si>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</si>
  <si>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</si>
  <si>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</si>
  <si>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</si>
  <si>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</si>
  <si>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</si>
  <si>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</si>
  <si>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</si>
  <si>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</si>
  <si>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</si>
  <si>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</si>
  <si>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</si>
  <si>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</si>
  <si>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</si>
  <si>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</si>
  <si>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</si>
  <si>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</si>
  <si>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</si>
  <si>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</si>
  <si>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</si>
  <si>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</si>
  <si>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</si>
  <si>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</si>
  <si>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</si>
  <si>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</si>
  <si>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</si>
  <si>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</si>
  <si>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</si>
  <si>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</si>
  <si>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</si>
  <si>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</si>
  <si>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</si>
  <si>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</si>
  <si>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</si>
  <si>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</si>
  <si>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</si>
  <si>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</si>
  <si>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</si>
  <si>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ABRIL DEL 2021</t>
  </si>
  <si>
    <t>NOMINAS COMPLETAS MENSUALES POR PUESTO MAYO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</si>
  <si>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</si>
  <si>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</si>
  <si>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</si>
  <si>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</si>
  <si>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</si>
  <si>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</si>
  <si>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</si>
  <si>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</si>
  <si>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</si>
  <si>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</si>
  <si>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</si>
  <si>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</si>
  <si>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</si>
  <si>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</si>
  <si>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</si>
  <si>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</si>
  <si>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</si>
  <si>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</si>
  <si>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</si>
  <si>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</si>
  <si>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</si>
  <si>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</si>
  <si>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</si>
  <si>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</si>
  <si>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</si>
  <si>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COORDINADOR DE ADMINISTRACIÓN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</si>
  <si>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</si>
  <si>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</si>
  <si>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</si>
  <si>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</si>
  <si>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</si>
  <si>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</si>
  <si>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</si>
  <si>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</si>
  <si>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</si>
  <si>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</si>
  <si>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</si>
  <si>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</si>
  <si>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</si>
  <si>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</si>
  <si>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</si>
  <si>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</si>
  <si>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</si>
  <si>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</si>
  <si>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BRIGADISTA 19</t>
  </si>
  <si>
    <t>BRIGADISTA 20</t>
  </si>
  <si>
    <t>Salario 1</t>
  </si>
  <si>
    <t>Salario 2</t>
  </si>
  <si>
    <t>ISR 1</t>
  </si>
  <si>
    <t>ISR 2</t>
  </si>
  <si>
    <t>IMSS 1</t>
  </si>
  <si>
    <t>IMSS 2</t>
  </si>
  <si>
    <t>Ajuste al Neto 1</t>
  </si>
  <si>
    <t>Ajuste al Neto 2</t>
  </si>
  <si>
    <t>Neto 1</t>
  </si>
  <si>
    <t>Neto 2</t>
  </si>
  <si>
    <t>JEFE DE BRIGADA 1</t>
  </si>
  <si>
    <t>JEFE DE BRIGADA 2</t>
  </si>
  <si>
    <t>Vacaciones 2</t>
  </si>
  <si>
    <t>Prima 2</t>
  </si>
  <si>
    <t>Aguinaldo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</si>
</sst>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44" fontId="0" fillId="0" borderId="0" xfId="1" applyFont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</xdr:row>
          <xdr:rowOff>0</xdr:rowOff>
        </xdr:from>
        <xdr:to>
          <xdr:col>1</xdr:col>
          <xdr:colOff>194310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</xdr:row>
          <xdr:rowOff>11430</xdr:rowOff>
        </xdr:from>
        <xdr:to>
          <xdr:col>1</xdr:col>
          <xdr:colOff>194310</xdr:colOff>
          <xdr:row>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4</xdr:row>
          <xdr:rowOff>13335</xdr:rowOff>
        </xdr:from>
        <xdr:to>
          <xdr:col>1</xdr:col>
          <xdr:colOff>194310</xdr:colOff>
          <xdr:row>5</xdr:row>
          <xdr:rowOff>30480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5</xdr:row>
          <xdr:rowOff>22860</xdr:rowOff>
        </xdr:from>
        <xdr:to>
          <xdr:col>1</xdr:col>
          <xdr:colOff>194310</xdr:colOff>
          <xdr:row>6</xdr:row>
          <xdr:rowOff>40005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6</xdr:row>
          <xdr:rowOff>24765</xdr:rowOff>
        </xdr:from>
        <xdr:to>
          <xdr:col>1</xdr:col>
          <xdr:colOff>194310</xdr:colOff>
          <xdr:row>7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7</xdr:row>
          <xdr:rowOff>49530</xdr:rowOff>
        </xdr:from>
        <xdr:to>
          <xdr:col>1</xdr:col>
          <xdr:colOff>194310</xdr:colOff>
          <xdr:row>8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8</xdr:row>
          <xdr:rowOff>72390</xdr:rowOff>
        </xdr:from>
        <xdr:to>
          <xdr:col>1</xdr:col>
          <xdr:colOff>194310</xdr:colOff>
          <xdr:row>9</xdr:row>
          <xdr:rowOff>89535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9</xdr:row>
          <xdr:rowOff>74295</xdr:rowOff>
        </xdr:from>
        <xdr:to>
          <xdr:col>1</xdr:col>
          <xdr:colOff>194310</xdr:colOff>
          <xdr:row>10</xdr:row>
          <xdr:rowOff>43815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10</xdr:row>
          <xdr:rowOff>89535</xdr:rowOff>
        </xdr:from>
        <xdr:to>
          <xdr:col>1</xdr:col>
          <xdr:colOff>194310</xdr:colOff>
          <xdr:row>10</xdr:row>
          <xdr:rowOff>287655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11</xdr:row>
          <xdr:rowOff>91440</xdr:rowOff>
        </xdr:from>
        <xdr:to>
          <xdr:col>1</xdr:col>
          <xdr:colOff>194310</xdr:colOff>
          <xdr:row>11</xdr:row>
          <xdr:rowOff>289560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12</xdr:row>
          <xdr:rowOff>102870</xdr:rowOff>
        </xdr:from>
        <xdr:to>
          <xdr:col>1</xdr:col>
          <xdr:colOff>194310</xdr:colOff>
          <xdr:row>13</xdr:row>
          <xdr:rowOff>120015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13</xdr:row>
          <xdr:rowOff>112395</xdr:rowOff>
        </xdr:from>
        <xdr:to>
          <xdr:col>1</xdr:col>
          <xdr:colOff>194310</xdr:colOff>
          <xdr:row>14</xdr:row>
          <xdr:rowOff>129540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14</xdr:row>
          <xdr:rowOff>114300</xdr:rowOff>
        </xdr:from>
        <xdr:to>
          <xdr:col>1</xdr:col>
          <xdr:colOff>194310</xdr:colOff>
          <xdr:row>15</xdr:row>
          <xdr:rowOff>131445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15</xdr:row>
          <xdr:rowOff>123825</xdr:rowOff>
        </xdr:from>
        <xdr:to>
          <xdr:col>1</xdr:col>
          <xdr:colOff>194310</xdr:colOff>
          <xdr:row>16</xdr:row>
          <xdr:rowOff>93345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17</xdr:row>
          <xdr:rowOff>123825</xdr:rowOff>
        </xdr:from>
        <xdr:to>
          <xdr:col>1</xdr:col>
          <xdr:colOff>194310</xdr:colOff>
          <xdr:row>18</xdr:row>
          <xdr:rowOff>93345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18</xdr:row>
          <xdr:rowOff>131445</xdr:rowOff>
        </xdr:from>
        <xdr:to>
          <xdr:col>1</xdr:col>
          <xdr:colOff>194310</xdr:colOff>
          <xdr:row>18</xdr:row>
          <xdr:rowOff>329565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19</xdr:row>
          <xdr:rowOff>158115</xdr:rowOff>
        </xdr:from>
        <xdr:to>
          <xdr:col>1</xdr:col>
          <xdr:colOff>194310</xdr:colOff>
          <xdr:row>20</xdr:row>
          <xdr:rowOff>127635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20</xdr:row>
          <xdr:rowOff>142875</xdr:rowOff>
        </xdr:from>
        <xdr:to>
          <xdr:col>1</xdr:col>
          <xdr:colOff>194310</xdr:colOff>
          <xdr:row>20</xdr:row>
          <xdr:rowOff>340995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21</xdr:row>
          <xdr:rowOff>161925</xdr:rowOff>
        </xdr:from>
        <xdr:to>
          <xdr:col>1</xdr:col>
          <xdr:colOff>194310</xdr:colOff>
          <xdr:row>22</xdr:row>
          <xdr:rowOff>179070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22</xdr:row>
          <xdr:rowOff>179070</xdr:rowOff>
        </xdr:from>
        <xdr:to>
          <xdr:col>1</xdr:col>
          <xdr:colOff>194310</xdr:colOff>
          <xdr:row>23</xdr:row>
          <xdr:rowOff>196215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23</xdr:row>
          <xdr:rowOff>180975</xdr:rowOff>
        </xdr:from>
        <xdr:to>
          <xdr:col>1</xdr:col>
          <xdr:colOff>194310</xdr:colOff>
          <xdr:row>24</xdr:row>
          <xdr:rowOff>150495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7620</xdr:rowOff>
        </xdr:from>
        <xdr:to>
          <xdr:col>1</xdr:col>
          <xdr:colOff>194310</xdr:colOff>
          <xdr:row>25</xdr:row>
          <xdr:rowOff>205740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190500</xdr:rowOff>
        </xdr:from>
        <xdr:to>
          <xdr:col>1</xdr:col>
          <xdr:colOff>194310</xdr:colOff>
          <xdr:row>26</xdr:row>
          <xdr:rowOff>160020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26</xdr:row>
          <xdr:rowOff>220980</xdr:rowOff>
        </xdr:from>
        <xdr:to>
          <xdr:col>1</xdr:col>
          <xdr:colOff>194310</xdr:colOff>
          <xdr:row>27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28</xdr:row>
          <xdr:rowOff>59055</xdr:rowOff>
        </xdr:from>
        <xdr:to>
          <xdr:col>1</xdr:col>
          <xdr:colOff>194310</xdr:colOff>
          <xdr:row>29</xdr:row>
          <xdr:rowOff>19050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3810</xdr:rowOff>
        </xdr:from>
        <xdr:to>
          <xdr:col>1</xdr:col>
          <xdr:colOff>194310</xdr:colOff>
          <xdr:row>29</xdr:row>
          <xdr:rowOff>201930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240030</xdr:rowOff>
        </xdr:from>
        <xdr:to>
          <xdr:col>1</xdr:col>
          <xdr:colOff>194310</xdr:colOff>
          <xdr:row>30</xdr:row>
          <xdr:rowOff>76200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31</xdr:row>
          <xdr:rowOff>70485</xdr:rowOff>
        </xdr:from>
        <xdr:to>
          <xdr:col>1</xdr:col>
          <xdr:colOff>194310</xdr:colOff>
          <xdr:row>32</xdr:row>
          <xdr:rowOff>40005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47" t="s">
        <v>61</v>
      </c>
      <c r="C2" s="47"/>
      <c r="D2" s="47"/>
      <c r="E2" s="47"/>
      <c r="F2" s="47"/>
      <c r="G2" s="47"/>
      <c r="J2" s="22"/>
      <c r="K2" s="3"/>
      <c r="L2" s="47" t="s">
        <v>62</v>
      </c>
      <c r="M2" s="47"/>
      <c r="N2" s="47"/>
      <c r="O2" s="47"/>
      <c r="P2" s="47"/>
      <c r="Q2" s="47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47" t="s">
        <v>63</v>
      </c>
      <c r="M9" s="47"/>
      <c r="N9" s="47"/>
      <c r="O9" s="47"/>
      <c r="P9" s="47"/>
      <c r="Q9" s="47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47" t="s">
        <v>64</v>
      </c>
      <c r="M16" s="47"/>
      <c r="N16" s="47"/>
      <c r="O16" s="47"/>
      <c r="P16" s="47"/>
      <c r="Q16" s="47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47" t="s">
        <v>60</v>
      </c>
      <c r="M23" s="47"/>
      <c r="N23" s="47"/>
      <c r="O23" s="47"/>
      <c r="P23" s="47"/>
      <c r="Q23" s="47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47" t="s">
        <v>65</v>
      </c>
      <c r="M31" s="47"/>
      <c r="N31" s="47"/>
      <c r="O31" s="47"/>
      <c r="P31" s="47"/>
      <c r="Q31" s="47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47" t="s">
        <v>66</v>
      </c>
      <c r="M39" s="47"/>
      <c r="N39" s="47"/>
      <c r="O39" s="47"/>
      <c r="P39" s="47"/>
      <c r="Q39" s="47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47" t="s">
        <v>12</v>
      </c>
      <c r="C2" s="47"/>
      <c r="D2" s="47"/>
      <c r="E2" s="47"/>
      <c r="F2" s="47"/>
      <c r="G2" s="47"/>
      <c r="K2" s="47" t="s">
        <v>61</v>
      </c>
      <c r="L2" s="47"/>
      <c r="M2" s="47"/>
      <c r="N2" s="47"/>
      <c r="O2" s="47"/>
      <c r="P2" s="47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47" t="s">
        <v>67</v>
      </c>
      <c r="L10" s="47"/>
      <c r="M10" s="47"/>
      <c r="N10" s="47"/>
      <c r="O10" s="47"/>
      <c r="P10" s="47"/>
    </row>
    <row r="11" spans="1:18" ht="29.4" x14ac:dyDescent="0.35">
      <c r="A11" s="3"/>
      <c r="B11" s="47" t="s">
        <v>13</v>
      </c>
      <c r="C11" s="47"/>
      <c r="D11" s="47"/>
      <c r="E11" s="47"/>
      <c r="F11" s="47"/>
      <c r="G11" s="47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47" t="s">
        <v>68</v>
      </c>
      <c r="L18" s="47"/>
      <c r="M18" s="47"/>
      <c r="N18" s="47"/>
      <c r="O18" s="47"/>
      <c r="P18" s="47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47" t="s">
        <v>14</v>
      </c>
      <c r="C20" s="47"/>
      <c r="D20" s="47"/>
      <c r="E20" s="47"/>
      <c r="F20" s="47"/>
      <c r="G20" s="47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47" t="s">
        <v>77</v>
      </c>
      <c r="L26" s="47"/>
      <c r="M26" s="47"/>
      <c r="N26" s="47"/>
      <c r="O26" s="47"/>
      <c r="P26" s="47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47" t="s">
        <v>15</v>
      </c>
      <c r="C29" s="47"/>
      <c r="D29" s="47"/>
      <c r="E29" s="47"/>
      <c r="F29" s="47"/>
      <c r="G29" s="47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47" t="s">
        <v>76</v>
      </c>
      <c r="L34" s="47"/>
      <c r="M34" s="47"/>
      <c r="N34" s="47"/>
      <c r="O34" s="47"/>
      <c r="P34" s="47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47" t="s">
        <v>16</v>
      </c>
      <c r="C38" s="47"/>
      <c r="D38" s="47"/>
      <c r="E38" s="47"/>
      <c r="F38" s="47"/>
      <c r="G38" s="47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47" t="s">
        <v>75</v>
      </c>
      <c r="L42" s="47"/>
      <c r="M42" s="47"/>
      <c r="N42" s="47"/>
      <c r="O42" s="47"/>
      <c r="P42" s="47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47" t="s">
        <v>17</v>
      </c>
      <c r="C47" s="47"/>
      <c r="D47" s="47"/>
      <c r="E47" s="47"/>
      <c r="F47" s="47"/>
      <c r="G47" s="47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47" t="s">
        <v>74</v>
      </c>
      <c r="L50" s="47"/>
      <c r="M50" s="47"/>
      <c r="N50" s="47"/>
      <c r="O50" s="47"/>
      <c r="P50" s="47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47" t="s">
        <v>18</v>
      </c>
      <c r="C56" s="47"/>
      <c r="D56" s="47"/>
      <c r="E56" s="47"/>
      <c r="F56" s="47"/>
      <c r="G56" s="47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47" t="s">
        <v>73</v>
      </c>
      <c r="L57" s="47"/>
      <c r="M57" s="47"/>
      <c r="N57" s="47"/>
      <c r="O57" s="47"/>
      <c r="P57" s="47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47" t="s">
        <v>19</v>
      </c>
      <c r="C65" s="47"/>
      <c r="D65" s="47"/>
      <c r="E65" s="47"/>
      <c r="F65" s="47"/>
      <c r="G65" s="47"/>
      <c r="J65" s="3"/>
      <c r="K65" s="47" t="s">
        <v>72</v>
      </c>
      <c r="L65" s="47"/>
      <c r="M65" s="47"/>
      <c r="N65" s="47"/>
      <c r="O65" s="47"/>
      <c r="P65" s="47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47" t="s">
        <v>71</v>
      </c>
      <c r="L73" s="47"/>
      <c r="M73" s="47"/>
      <c r="N73" s="47"/>
      <c r="O73" s="47"/>
      <c r="P73" s="47"/>
    </row>
    <row r="74" spans="1:18" ht="29.4" x14ac:dyDescent="0.35">
      <c r="A74" s="3"/>
      <c r="B74" s="47" t="s">
        <v>20</v>
      </c>
      <c r="C74" s="47"/>
      <c r="D74" s="47"/>
      <c r="E74" s="47"/>
      <c r="F74" s="47"/>
      <c r="G74" s="47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47" t="s">
        <v>70</v>
      </c>
      <c r="L81" s="47"/>
      <c r="M81" s="47"/>
      <c r="N81" s="47"/>
      <c r="O81" s="47"/>
      <c r="P81" s="47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47" t="s">
        <v>21</v>
      </c>
      <c r="C83" s="47"/>
      <c r="D83" s="47"/>
      <c r="E83" s="47"/>
      <c r="F83" s="47"/>
      <c r="G83" s="47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47" t="s">
        <v>69</v>
      </c>
      <c r="L89" s="47"/>
      <c r="M89" s="47"/>
      <c r="N89" s="47"/>
      <c r="O89" s="47"/>
      <c r="P89" s="47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47" t="s">
        <v>22</v>
      </c>
      <c r="C92" s="47"/>
      <c r="D92" s="47"/>
      <c r="E92" s="47"/>
      <c r="F92" s="47"/>
      <c r="G92" s="47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47" t="s">
        <v>23</v>
      </c>
      <c r="C101" s="47"/>
      <c r="D101" s="47"/>
      <c r="E101" s="47"/>
      <c r="F101" s="47"/>
      <c r="G101" s="47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  <mergeCell ref="K2:P2"/>
    <mergeCell ref="K10:P10"/>
    <mergeCell ref="K18:P18"/>
    <mergeCell ref="K26:P26"/>
    <mergeCell ref="K34:P34"/>
    <mergeCell ref="K81:P81"/>
    <mergeCell ref="K89:P89"/>
    <mergeCell ref="K42:P42"/>
    <mergeCell ref="K50:P50"/>
    <mergeCell ref="K57:P57"/>
    <mergeCell ref="K65:P65"/>
    <mergeCell ref="K73:P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47" t="s">
        <v>25</v>
      </c>
      <c r="K2" s="47"/>
      <c r="L2" s="47"/>
      <c r="M2" s="47"/>
      <c r="N2" s="47"/>
      <c r="O2" s="47"/>
      <c r="R2" s="47" t="s">
        <v>95</v>
      </c>
      <c r="S2" s="47"/>
      <c r="T2" s="47"/>
      <c r="U2" s="47"/>
      <c r="V2" s="47"/>
      <c r="W2" s="47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47" t="s">
        <v>96</v>
      </c>
      <c r="S10" s="47"/>
      <c r="T10" s="47"/>
      <c r="U10" s="47"/>
      <c r="V10" s="47"/>
      <c r="W10" s="47"/>
    </row>
    <row r="11" spans="8:26" ht="29.4" x14ac:dyDescent="0.35">
      <c r="I11" s="3"/>
      <c r="J11" s="47" t="s">
        <v>26</v>
      </c>
      <c r="K11" s="47"/>
      <c r="L11" s="47"/>
      <c r="M11" s="47"/>
      <c r="N11" s="47"/>
      <c r="O11" s="47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47" t="s">
        <v>97</v>
      </c>
      <c r="S18" s="47"/>
      <c r="T18" s="47"/>
      <c r="U18" s="47"/>
      <c r="V18" s="47"/>
      <c r="W18" s="47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47" t="s">
        <v>27</v>
      </c>
      <c r="K20" s="47"/>
      <c r="L20" s="47"/>
      <c r="M20" s="47"/>
      <c r="N20" s="47"/>
      <c r="O20" s="47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47" t="s">
        <v>98</v>
      </c>
      <c r="S26" s="47"/>
      <c r="T26" s="47"/>
      <c r="U26" s="47"/>
      <c r="V26" s="47"/>
      <c r="W26" s="47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47" t="s">
        <v>28</v>
      </c>
      <c r="K29" s="47"/>
      <c r="L29" s="47"/>
      <c r="M29" s="47"/>
      <c r="N29" s="47"/>
      <c r="O29" s="47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47" t="s">
        <v>99</v>
      </c>
      <c r="S34" s="47"/>
      <c r="T34" s="47"/>
      <c r="U34" s="47"/>
      <c r="V34" s="47"/>
      <c r="W34" s="47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47" t="s">
        <v>29</v>
      </c>
      <c r="C38" s="47"/>
      <c r="D38" s="47"/>
      <c r="E38" s="47"/>
      <c r="F38" s="47"/>
      <c r="G38" s="47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47" t="s">
        <v>100</v>
      </c>
      <c r="S42" s="47"/>
      <c r="T42" s="47"/>
      <c r="U42" s="47"/>
      <c r="V42" s="47"/>
      <c r="W42" s="47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47" t="s">
        <v>30</v>
      </c>
      <c r="C47" s="47"/>
      <c r="D47" s="47"/>
      <c r="E47" s="47"/>
      <c r="F47" s="47"/>
      <c r="G47" s="47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47" t="s">
        <v>101</v>
      </c>
      <c r="S50" s="47"/>
      <c r="T50" s="47"/>
      <c r="U50" s="47"/>
      <c r="V50" s="47"/>
      <c r="W50" s="47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47" t="s">
        <v>31</v>
      </c>
      <c r="C56" s="47"/>
      <c r="D56" s="47"/>
      <c r="E56" s="47"/>
      <c r="F56" s="47"/>
      <c r="G56" s="47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47" t="s">
        <v>102</v>
      </c>
      <c r="S57" s="47"/>
      <c r="T57" s="47"/>
      <c r="U57" s="47"/>
      <c r="V57" s="47"/>
      <c r="W57" s="47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47" t="s">
        <v>32</v>
      </c>
      <c r="C65" s="47"/>
      <c r="D65" s="47"/>
      <c r="E65" s="47"/>
      <c r="F65" s="47"/>
      <c r="G65" s="47"/>
      <c r="Q65" s="3"/>
      <c r="R65" s="47" t="s">
        <v>103</v>
      </c>
      <c r="S65" s="47"/>
      <c r="T65" s="47"/>
      <c r="U65" s="47"/>
      <c r="V65" s="47"/>
      <c r="W65" s="47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47" t="s">
        <v>104</v>
      </c>
      <c r="S73" s="47"/>
      <c r="T73" s="47"/>
      <c r="U73" s="47"/>
      <c r="V73" s="47"/>
      <c r="W73" s="47"/>
    </row>
    <row r="74" spans="1:25" ht="29.4" x14ac:dyDescent="0.35">
      <c r="A74" s="3"/>
      <c r="B74" s="47" t="s">
        <v>33</v>
      </c>
      <c r="C74" s="47"/>
      <c r="D74" s="47"/>
      <c r="E74" s="47"/>
      <c r="F74" s="47"/>
      <c r="G74" s="47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47" t="s">
        <v>105</v>
      </c>
      <c r="S81" s="47"/>
      <c r="T81" s="47"/>
      <c r="U81" s="47"/>
      <c r="V81" s="47"/>
      <c r="W81" s="47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47" t="s">
        <v>34</v>
      </c>
      <c r="C83" s="47"/>
      <c r="D83" s="47"/>
      <c r="E83" s="47"/>
      <c r="F83" s="47"/>
      <c r="G83" s="47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47" t="s">
        <v>106</v>
      </c>
      <c r="S89" s="47"/>
      <c r="T89" s="47"/>
      <c r="U89" s="47"/>
      <c r="V89" s="47"/>
      <c r="W89" s="47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47" t="s">
        <v>35</v>
      </c>
      <c r="C92" s="47"/>
      <c r="D92" s="47"/>
      <c r="E92" s="47"/>
      <c r="F92" s="47"/>
      <c r="G92" s="47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47" t="s">
        <v>36</v>
      </c>
      <c r="C101" s="47"/>
      <c r="D101" s="47"/>
      <c r="E101" s="47"/>
      <c r="F101" s="47"/>
      <c r="G101" s="47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B101:G101"/>
    <mergeCell ref="B47:G47"/>
    <mergeCell ref="B56:G56"/>
    <mergeCell ref="B65:G65"/>
    <mergeCell ref="B74:G74"/>
    <mergeCell ref="B83:G83"/>
    <mergeCell ref="B92:G92"/>
    <mergeCell ref="B38:G38"/>
    <mergeCell ref="J2:O2"/>
    <mergeCell ref="J11:O11"/>
    <mergeCell ref="J20:O20"/>
    <mergeCell ref="J29:O29"/>
    <mergeCell ref="R2:W2"/>
    <mergeCell ref="R10:W10"/>
    <mergeCell ref="R18:W18"/>
    <mergeCell ref="R26:W26"/>
    <mergeCell ref="R34:W34"/>
    <mergeCell ref="R81:W81"/>
    <mergeCell ref="R89:W89"/>
    <mergeCell ref="R42:W42"/>
    <mergeCell ref="R50:W50"/>
    <mergeCell ref="R57:W57"/>
    <mergeCell ref="R65:W65"/>
    <mergeCell ref="R73:W73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15240</xdr:colOff>
                <xdr:row>2</xdr:row>
                <xdr:rowOff>0</xdr:rowOff>
              </from>
              <to>
                <xdr:col>1</xdr:col>
                <xdr:colOff>198120</xdr:colOff>
                <xdr:row>2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15240</xdr:colOff>
                <xdr:row>3</xdr:row>
                <xdr:rowOff>15240</xdr:rowOff>
              </from>
              <to>
                <xdr:col>1</xdr:col>
                <xdr:colOff>198120</xdr:colOff>
                <xdr:row>4</xdr:row>
                <xdr:rowOff>30480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</xdr:col>
                <xdr:colOff>15240</xdr:colOff>
                <xdr:row>4</xdr:row>
                <xdr:rowOff>15240</xdr:rowOff>
              </from>
              <to>
                <xdr:col>1</xdr:col>
                <xdr:colOff>198120</xdr:colOff>
                <xdr:row>5</xdr:row>
                <xdr:rowOff>30480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</xdr:col>
                <xdr:colOff>15240</xdr:colOff>
                <xdr:row>5</xdr:row>
                <xdr:rowOff>22860</xdr:rowOff>
              </from>
              <to>
                <xdr:col>1</xdr:col>
                <xdr:colOff>198120</xdr:colOff>
                <xdr:row>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10">
            <anchor moveWithCells="1">
              <from>
                <xdr:col>1</xdr:col>
                <xdr:colOff>15240</xdr:colOff>
                <xdr:row>6</xdr:row>
                <xdr:rowOff>22860</xdr:rowOff>
              </from>
              <to>
                <xdr:col>1</xdr:col>
                <xdr:colOff>198120</xdr:colOff>
                <xdr:row>7</xdr:row>
                <xdr:rowOff>45720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1</xdr:col>
                <xdr:colOff>15240</xdr:colOff>
                <xdr:row>7</xdr:row>
                <xdr:rowOff>53340</xdr:rowOff>
              </from>
              <to>
                <xdr:col>1</xdr:col>
                <xdr:colOff>198120</xdr:colOff>
                <xdr:row>8</xdr:row>
                <xdr:rowOff>22860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1</xdr:col>
                <xdr:colOff>15240</xdr:colOff>
                <xdr:row>8</xdr:row>
                <xdr:rowOff>76200</xdr:rowOff>
              </from>
              <to>
                <xdr:col>1</xdr:col>
                <xdr:colOff>198120</xdr:colOff>
                <xdr:row>9</xdr:row>
                <xdr:rowOff>91440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5">
            <anchor moveWithCells="1">
              <from>
                <xdr:col>1</xdr:col>
                <xdr:colOff>15240</xdr:colOff>
                <xdr:row>9</xdr:row>
                <xdr:rowOff>76200</xdr:rowOff>
              </from>
              <to>
                <xdr:col>1</xdr:col>
                <xdr:colOff>198120</xdr:colOff>
                <xdr:row>10</xdr:row>
                <xdr:rowOff>45720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1</xdr:col>
                <xdr:colOff>15240</xdr:colOff>
                <xdr:row>10</xdr:row>
                <xdr:rowOff>91440</xdr:rowOff>
              </from>
              <to>
                <xdr:col>1</xdr:col>
                <xdr:colOff>198120</xdr:colOff>
                <xdr:row>10</xdr:row>
                <xdr:rowOff>289560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5">
            <anchor moveWithCells="1">
              <from>
                <xdr:col>1</xdr:col>
                <xdr:colOff>15240</xdr:colOff>
                <xdr:row>11</xdr:row>
                <xdr:rowOff>91440</xdr:rowOff>
              </from>
              <to>
                <xdr:col>1</xdr:col>
                <xdr:colOff>198120</xdr:colOff>
                <xdr:row>11</xdr:row>
                <xdr:rowOff>289560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1</xdr:col>
                <xdr:colOff>15240</xdr:colOff>
                <xdr:row>12</xdr:row>
                <xdr:rowOff>106680</xdr:rowOff>
              </from>
              <to>
                <xdr:col>1</xdr:col>
                <xdr:colOff>198120</xdr:colOff>
                <xdr:row>13</xdr:row>
                <xdr:rowOff>121920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5">
            <anchor moveWithCells="1">
              <from>
                <xdr:col>1</xdr:col>
                <xdr:colOff>15240</xdr:colOff>
                <xdr:row>13</xdr:row>
                <xdr:rowOff>114300</xdr:rowOff>
              </from>
              <to>
                <xdr:col>1</xdr:col>
                <xdr:colOff>198120</xdr:colOff>
                <xdr:row>14</xdr:row>
                <xdr:rowOff>129540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1</xdr:col>
                <xdr:colOff>15240</xdr:colOff>
                <xdr:row>14</xdr:row>
                <xdr:rowOff>114300</xdr:rowOff>
              </from>
              <to>
                <xdr:col>1</xdr:col>
                <xdr:colOff>198120</xdr:colOff>
                <xdr:row>15</xdr:row>
                <xdr:rowOff>129540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5">
            <anchor moveWithCells="1">
              <from>
                <xdr:col>1</xdr:col>
                <xdr:colOff>15240</xdr:colOff>
                <xdr:row>15</xdr:row>
                <xdr:rowOff>121920</xdr:rowOff>
              </from>
              <to>
                <xdr:col>1</xdr:col>
                <xdr:colOff>198120</xdr:colOff>
                <xdr:row>16</xdr:row>
                <xdr:rowOff>91440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1</xdr:col>
                <xdr:colOff>15240</xdr:colOff>
                <xdr:row>17</xdr:row>
                <xdr:rowOff>121920</xdr:rowOff>
              </from>
              <to>
                <xdr:col>1</xdr:col>
                <xdr:colOff>198120</xdr:colOff>
                <xdr:row>18</xdr:row>
                <xdr:rowOff>91440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5">
            <anchor moveWithCells="1">
              <from>
                <xdr:col>1</xdr:col>
                <xdr:colOff>15240</xdr:colOff>
                <xdr:row>18</xdr:row>
                <xdr:rowOff>129540</xdr:rowOff>
              </from>
              <to>
                <xdr:col>1</xdr:col>
                <xdr:colOff>198120</xdr:colOff>
                <xdr:row>18</xdr:row>
                <xdr:rowOff>327660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1</xdr:col>
                <xdr:colOff>15240</xdr:colOff>
                <xdr:row>19</xdr:row>
                <xdr:rowOff>160020</xdr:rowOff>
              </from>
              <to>
                <xdr:col>1</xdr:col>
                <xdr:colOff>198120</xdr:colOff>
                <xdr:row>20</xdr:row>
                <xdr:rowOff>129540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5">
            <anchor moveWithCells="1">
              <from>
                <xdr:col>1</xdr:col>
                <xdr:colOff>15240</xdr:colOff>
                <xdr:row>20</xdr:row>
                <xdr:rowOff>144780</xdr:rowOff>
              </from>
              <to>
                <xdr:col>1</xdr:col>
                <xdr:colOff>198120</xdr:colOff>
                <xdr:row>20</xdr:row>
                <xdr:rowOff>342900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10">
            <anchor moveWithCells="1">
              <from>
                <xdr:col>1</xdr:col>
                <xdr:colOff>15240</xdr:colOff>
                <xdr:row>21</xdr:row>
                <xdr:rowOff>160020</xdr:rowOff>
              </from>
              <to>
                <xdr:col>1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5">
            <anchor moveWithCells="1">
              <from>
                <xdr:col>1</xdr:col>
                <xdr:colOff>15240</xdr:colOff>
                <xdr:row>23</xdr:row>
                <xdr:rowOff>0</xdr:rowOff>
              </from>
              <to>
                <xdr:col>1</xdr:col>
                <xdr:colOff>198120</xdr:colOff>
                <xdr:row>23</xdr:row>
                <xdr:rowOff>198120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1</xdr:col>
                <xdr:colOff>15240</xdr:colOff>
                <xdr:row>23</xdr:row>
                <xdr:rowOff>182880</xdr:rowOff>
              </from>
              <to>
                <xdr:col>1</xdr:col>
                <xdr:colOff>198120</xdr:colOff>
                <xdr:row>24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5">
            <anchor moveWithCells="1">
              <from>
                <xdr:col>1</xdr:col>
                <xdr:colOff>15240</xdr:colOff>
                <xdr:row>25</xdr:row>
                <xdr:rowOff>7620</xdr:rowOff>
              </from>
              <to>
                <xdr:col>1</xdr:col>
                <xdr:colOff>198120</xdr:colOff>
                <xdr:row>25</xdr:row>
                <xdr:rowOff>205740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1</xdr:col>
                <xdr:colOff>15240</xdr:colOff>
                <xdr:row>25</xdr:row>
                <xdr:rowOff>190500</xdr:rowOff>
              </from>
              <to>
                <xdr:col>1</xdr:col>
                <xdr:colOff>198120</xdr:colOff>
                <xdr:row>26</xdr:row>
                <xdr:rowOff>160020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10">
            <anchor moveWithCells="1">
              <from>
                <xdr:col>1</xdr:col>
                <xdr:colOff>15240</xdr:colOff>
                <xdr:row>26</xdr:row>
                <xdr:rowOff>220980</xdr:rowOff>
              </from>
              <to>
                <xdr:col>1</xdr:col>
                <xdr:colOff>198120</xdr:colOff>
                <xdr:row>27</xdr:row>
                <xdr:rowOff>60960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1</xdr:col>
                <xdr:colOff>15240</xdr:colOff>
                <xdr:row>28</xdr:row>
                <xdr:rowOff>60960</xdr:rowOff>
              </from>
              <to>
                <xdr:col>1</xdr:col>
                <xdr:colOff>198120</xdr:colOff>
                <xdr:row>29</xdr:row>
                <xdr:rowOff>22860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1</xdr:col>
                <xdr:colOff>15240</xdr:colOff>
                <xdr:row>29</xdr:row>
                <xdr:rowOff>7620</xdr:rowOff>
              </from>
              <to>
                <xdr:col>1</xdr:col>
                <xdr:colOff>198120</xdr:colOff>
                <xdr:row>29</xdr:row>
                <xdr:rowOff>205740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1</xdr:col>
                <xdr:colOff>15240</xdr:colOff>
                <xdr:row>29</xdr:row>
                <xdr:rowOff>243840</xdr:rowOff>
              </from>
              <to>
                <xdr:col>1</xdr:col>
                <xdr:colOff>198120</xdr:colOff>
                <xdr:row>30</xdr:row>
                <xdr:rowOff>76200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1</xdr:col>
                <xdr:colOff>15240</xdr:colOff>
                <xdr:row>31</xdr:row>
                <xdr:rowOff>68580</xdr:rowOff>
              </from>
              <to>
                <xdr:col>1</xdr:col>
                <xdr:colOff>198120</xdr:colOff>
                <xdr:row>32</xdr:row>
                <xdr:rowOff>38100</xdr:rowOff>
              </to>
            </anchor>
          </controlPr>
        </control>
      </mc:Choice>
      <mc:Fallback>
        <control shapeId="1052" r:id="rId33" name="Control 28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47" t="s">
        <v>37</v>
      </c>
      <c r="C2" s="47"/>
      <c r="D2" s="47"/>
      <c r="E2" s="47"/>
      <c r="F2" s="47"/>
      <c r="G2" s="47"/>
      <c r="K2" s="3"/>
      <c r="L2" s="47" t="s">
        <v>83</v>
      </c>
      <c r="M2" s="47"/>
      <c r="N2" s="47"/>
      <c r="O2" s="47"/>
      <c r="P2" s="47"/>
      <c r="Q2" s="47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47" t="s">
        <v>38</v>
      </c>
      <c r="C11" s="47"/>
      <c r="D11" s="47"/>
      <c r="E11" s="47"/>
      <c r="F11" s="47"/>
      <c r="G11" s="47"/>
      <c r="K11" s="3"/>
      <c r="L11" s="47" t="s">
        <v>84</v>
      </c>
      <c r="M11" s="47"/>
      <c r="N11" s="47"/>
      <c r="O11" s="47"/>
      <c r="P11" s="47"/>
      <c r="Q11" s="47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47" t="s">
        <v>39</v>
      </c>
      <c r="C19" s="47"/>
      <c r="D19" s="47"/>
      <c r="E19" s="47"/>
      <c r="F19" s="47"/>
      <c r="G19" s="47"/>
      <c r="K19" s="3"/>
      <c r="L19" s="47" t="s">
        <v>85</v>
      </c>
      <c r="M19" s="47"/>
      <c r="N19" s="47"/>
      <c r="O19" s="47"/>
      <c r="P19" s="47"/>
      <c r="Q19" s="48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47" t="s">
        <v>40</v>
      </c>
      <c r="C27" s="47"/>
      <c r="D27" s="47"/>
      <c r="E27" s="47"/>
      <c r="F27" s="47"/>
      <c r="G27" s="47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47" t="s">
        <v>86</v>
      </c>
      <c r="M28" s="47"/>
      <c r="N28" s="47"/>
      <c r="O28" s="47"/>
      <c r="P28" s="47"/>
      <c r="Q28" s="47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47" t="s">
        <v>41</v>
      </c>
      <c r="C35" s="47"/>
      <c r="D35" s="47"/>
      <c r="E35" s="47"/>
      <c r="F35" s="47"/>
      <c r="G35" s="47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47" t="s">
        <v>87</v>
      </c>
      <c r="M37" s="47"/>
      <c r="N37" s="47"/>
      <c r="O37" s="47"/>
      <c r="P37" s="47"/>
      <c r="Q37" s="47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47" t="s">
        <v>42</v>
      </c>
      <c r="C43" s="47"/>
      <c r="D43" s="47"/>
      <c r="E43" s="47"/>
      <c r="F43" s="47"/>
      <c r="G43" s="47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47" t="s">
        <v>88</v>
      </c>
      <c r="M46" s="47"/>
      <c r="N46" s="47"/>
      <c r="O46" s="47"/>
      <c r="P46" s="47"/>
      <c r="Q46" s="47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47" t="s">
        <v>43</v>
      </c>
      <c r="C51" s="47"/>
      <c r="D51" s="47"/>
      <c r="E51" s="47"/>
      <c r="F51" s="47"/>
      <c r="G51" s="47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47" t="s">
        <v>89</v>
      </c>
      <c r="M54" s="47"/>
      <c r="N54" s="47"/>
      <c r="O54" s="47"/>
      <c r="P54" s="47"/>
      <c r="Q54" s="47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47" t="s">
        <v>44</v>
      </c>
      <c r="C59" s="47"/>
      <c r="D59" s="47"/>
      <c r="E59" s="47"/>
      <c r="F59" s="47"/>
      <c r="G59" s="47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47" t="s">
        <v>90</v>
      </c>
      <c r="M62" s="47"/>
      <c r="N62" s="47"/>
      <c r="O62" s="47"/>
      <c r="P62" s="47"/>
      <c r="Q62" s="47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47" t="s">
        <v>45</v>
      </c>
      <c r="C68" s="47"/>
      <c r="D68" s="47"/>
      <c r="E68" s="47"/>
      <c r="F68" s="47"/>
      <c r="G68" s="47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47" t="s">
        <v>91</v>
      </c>
      <c r="M70" s="47"/>
      <c r="N70" s="47"/>
      <c r="O70" s="47"/>
      <c r="P70" s="47"/>
      <c r="Q70" s="47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47" t="s">
        <v>46</v>
      </c>
      <c r="C77" s="47"/>
      <c r="D77" s="47"/>
      <c r="E77" s="47"/>
      <c r="F77" s="47"/>
      <c r="G77" s="47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47" t="s">
        <v>92</v>
      </c>
      <c r="M78" s="47"/>
      <c r="N78" s="47"/>
      <c r="O78" s="47"/>
      <c r="P78" s="47"/>
      <c r="Q78" s="47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47" t="s">
        <v>47</v>
      </c>
      <c r="C85" s="47"/>
      <c r="D85" s="47"/>
      <c r="E85" s="47"/>
      <c r="F85" s="47"/>
      <c r="G85" s="47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47" t="s">
        <v>93</v>
      </c>
      <c r="M86" s="47"/>
      <c r="N86" s="47"/>
      <c r="O86" s="47"/>
      <c r="P86" s="47"/>
      <c r="Q86" s="47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47" t="s">
        <v>48</v>
      </c>
      <c r="C93" s="47"/>
      <c r="D93" s="47"/>
      <c r="E93" s="47"/>
      <c r="F93" s="47"/>
      <c r="G93" s="47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47" t="s">
        <v>94</v>
      </c>
      <c r="M94" s="47"/>
      <c r="N94" s="47"/>
      <c r="O94" s="47"/>
      <c r="P94" s="47"/>
      <c r="Q94" s="47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  <mergeCell ref="L2:Q2"/>
    <mergeCell ref="L11:Q11"/>
    <mergeCell ref="L19:Q19"/>
    <mergeCell ref="L28:Q28"/>
    <mergeCell ref="L37:Q37"/>
    <mergeCell ref="L86:Q86"/>
    <mergeCell ref="L94:Q94"/>
    <mergeCell ref="L46:Q46"/>
    <mergeCell ref="L54:Q54"/>
    <mergeCell ref="L62:Q62"/>
    <mergeCell ref="L70:Q70"/>
    <mergeCell ref="L78:Q7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3" r:id="rId15" name="Control 11"/>
      </mc:Fallback>
    </mc:AlternateContent>
    <mc:AlternateContent xmlns:mc="http://schemas.openxmlformats.org/markup-compatibility/2006">
      <mc:Choice Requires="x14">
        <control shapeId="3084" r:id="rId16" name="Control 1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4" r:id="rId16" name="Control 12"/>
      </mc:Fallback>
    </mc:AlternateContent>
    <mc:AlternateContent xmlns:mc="http://schemas.openxmlformats.org/markup-compatibility/2006">
      <mc:Choice Requires="x14">
        <control shapeId="3085" r:id="rId17" name="Control 1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5" r:id="rId17" name="Control 13"/>
      </mc:Fallback>
    </mc:AlternateContent>
    <mc:AlternateContent xmlns:mc="http://schemas.openxmlformats.org/markup-compatibility/2006">
      <mc:Choice Requires="x14">
        <control shapeId="3086" r:id="rId18" name="Control 1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6" r:id="rId18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7" r:id="rId19" name="Control 1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I65"/>
  <sheetViews>
    <sheetView tabSelected="1" topLeftCell="A18" zoomScale="70" zoomScaleNormal="70" workbookViewId="0">
      <selection activeCell="A92" sqref="A64:XFD92"/>
    </sheetView>
  </sheetViews>
  <sheetFormatPr baseColWidth="10" defaultRowHeight="14.4" x14ac:dyDescent="0.3"/>
  <cols>
    <col min="1" max="1" width="4.88671875" style="31" customWidth="1"/>
    <col min="2" max="2" width="35.6640625" style="31" bestFit="1" customWidth="1"/>
    <col min="3" max="3" width="16" style="31" bestFit="1" customWidth="1"/>
    <col min="4" max="4" width="20.88671875" style="31" customWidth="1"/>
    <col min="5" max="5" width="16.109375" style="31" bestFit="1" customWidth="1"/>
    <col min="6" max="6" width="16.44140625" style="31" customWidth="1"/>
    <col min="7" max="7" width="15.88671875" style="31" bestFit="1" customWidth="1"/>
    <col min="8" max="8" width="17.109375" style="31" customWidth="1"/>
    <col min="9" max="9" width="15.88671875" style="31" customWidth="1"/>
    <col min="10" max="11" width="14.6640625" style="31" bestFit="1" customWidth="1"/>
    <col min="12" max="12" width="14.5546875" style="31" bestFit="1" customWidth="1"/>
    <col min="13" max="14" width="15.88671875" style="31" bestFit="1" customWidth="1"/>
    <col min="15" max="16384" width="11.5546875" style="31"/>
  </cols>
  <sheetData>
    <row r="2" spans="1:9" ht="18" x14ac:dyDescent="0.3">
      <c r="A2" s="30"/>
      <c r="B2" s="49" t="s">
        <v>78</v>
      </c>
      <c r="C2" s="49"/>
      <c r="D2" s="49"/>
      <c r="E2" s="49"/>
      <c r="F2" s="49"/>
      <c r="G2" s="49"/>
    </row>
    <row r="3" spans="1:9" ht="28.8" x14ac:dyDescent="0.3">
      <c r="A3" s="32" t="s">
        <v>11</v>
      </c>
      <c r="B3" s="33" t="s">
        <v>4</v>
      </c>
      <c r="C3" s="33" t="s">
        <v>107</v>
      </c>
      <c r="D3" s="34" t="s">
        <v>54</v>
      </c>
      <c r="E3" s="34" t="s">
        <v>55</v>
      </c>
      <c r="F3" s="34" t="s">
        <v>53</v>
      </c>
      <c r="G3" s="34" t="s">
        <v>56</v>
      </c>
      <c r="H3" s="34" t="s">
        <v>58</v>
      </c>
      <c r="I3" s="34" t="s">
        <v>59</v>
      </c>
    </row>
    <row r="4" spans="1:9" x14ac:dyDescent="0.3">
      <c r="A4" s="35">
        <v>1</v>
      </c>
      <c r="B4" s="36" t="s">
        <v>0</v>
      </c>
      <c r="C4" s="37">
        <v>43010.78</v>
      </c>
      <c r="D4" s="37">
        <v>43010.78</v>
      </c>
      <c r="E4" s="38">
        <v>8197.0400000000009</v>
      </c>
      <c r="F4" s="38">
        <v>1270.78</v>
      </c>
      <c r="G4" s="38">
        <v>0.14000000000000001</v>
      </c>
      <c r="H4" s="38">
        <v>9467.9600000000009</v>
      </c>
      <c r="I4" s="38">
        <v>33542.82</v>
      </c>
    </row>
    <row r="5" spans="1:9" x14ac:dyDescent="0.3">
      <c r="A5" s="35">
        <v>2</v>
      </c>
      <c r="B5" s="36" t="s">
        <v>1</v>
      </c>
      <c r="C5" s="37">
        <v>29218.43</v>
      </c>
      <c r="D5" s="37">
        <v>29218.43</v>
      </c>
      <c r="E5" s="38">
        <v>4874.6900000000005</v>
      </c>
      <c r="F5" s="38">
        <v>852.9</v>
      </c>
      <c r="G5" s="38">
        <v>0.08</v>
      </c>
      <c r="H5" s="38">
        <v>5727.67</v>
      </c>
      <c r="I5" s="38">
        <v>23490.760000000002</v>
      </c>
    </row>
    <row r="6" spans="1:9" x14ac:dyDescent="0.3">
      <c r="A6" s="35">
        <v>3</v>
      </c>
      <c r="B6" s="36" t="s">
        <v>108</v>
      </c>
      <c r="C6" s="37">
        <v>29218.590000000004</v>
      </c>
      <c r="D6" s="37">
        <v>29218.590000000004</v>
      </c>
      <c r="E6" s="38">
        <v>4874.6900000000005</v>
      </c>
      <c r="F6" s="38">
        <v>852.9</v>
      </c>
      <c r="G6" s="38">
        <v>0</v>
      </c>
      <c r="H6" s="38">
        <v>5727.59</v>
      </c>
      <c r="I6" s="38">
        <v>23491.000000000004</v>
      </c>
    </row>
    <row r="7" spans="1:9" ht="18" x14ac:dyDescent="0.3">
      <c r="A7" s="39"/>
      <c r="B7" s="40" t="s">
        <v>10</v>
      </c>
      <c r="C7" s="41">
        <f>SUM(C4:C6)</f>
        <v>101447.79999999999</v>
      </c>
      <c r="D7" s="42">
        <v>101447.79999999999</v>
      </c>
      <c r="E7" s="42">
        <v>17946.420000000002</v>
      </c>
      <c r="F7" s="42">
        <v>2976.58</v>
      </c>
      <c r="G7" s="42">
        <v>0.22000000000000003</v>
      </c>
      <c r="H7" s="42">
        <v>20923.22</v>
      </c>
      <c r="I7" s="42">
        <v>80524.58</v>
      </c>
    </row>
    <row r="10" spans="1:9" ht="18" x14ac:dyDescent="0.3">
      <c r="A10" s="30"/>
      <c r="B10" s="49" t="s">
        <v>79</v>
      </c>
      <c r="C10" s="49"/>
      <c r="D10" s="49"/>
      <c r="E10" s="49"/>
      <c r="F10" s="49"/>
      <c r="G10" s="49"/>
    </row>
    <row r="11" spans="1:9" ht="28.8" x14ac:dyDescent="0.3">
      <c r="A11" s="32" t="s">
        <v>11</v>
      </c>
      <c r="B11" s="33" t="s">
        <v>4</v>
      </c>
      <c r="C11" s="33" t="s">
        <v>107</v>
      </c>
      <c r="D11" s="34" t="s">
        <v>54</v>
      </c>
      <c r="E11" s="34" t="s">
        <v>55</v>
      </c>
      <c r="F11" s="34" t="s">
        <v>53</v>
      </c>
      <c r="G11" s="34" t="s">
        <v>56</v>
      </c>
      <c r="H11" s="34" t="s">
        <v>58</v>
      </c>
      <c r="I11" s="34" t="s">
        <v>59</v>
      </c>
    </row>
    <row r="12" spans="1:9" x14ac:dyDescent="0.3">
      <c r="A12" s="35">
        <v>1</v>
      </c>
      <c r="B12" s="36" t="s">
        <v>0</v>
      </c>
      <c r="C12" s="37">
        <v>38848.380000000005</v>
      </c>
      <c r="D12" s="37">
        <v>38848.380000000005</v>
      </c>
      <c r="E12" s="38">
        <v>7139.6399999999994</v>
      </c>
      <c r="F12" s="38">
        <v>1146.8899999999999</v>
      </c>
      <c r="G12" s="38">
        <v>0.05</v>
      </c>
      <c r="H12" s="38">
        <v>8286.5799999999981</v>
      </c>
      <c r="I12" s="38">
        <v>30561.800000000007</v>
      </c>
    </row>
    <row r="13" spans="1:9" x14ac:dyDescent="0.3">
      <c r="A13" s="35">
        <v>2</v>
      </c>
      <c r="B13" s="36" t="s">
        <v>1</v>
      </c>
      <c r="C13" s="37">
        <v>26390.84</v>
      </c>
      <c r="D13" s="37">
        <v>26390.84</v>
      </c>
      <c r="E13" s="38">
        <v>4232.62</v>
      </c>
      <c r="F13" s="38">
        <v>769.45</v>
      </c>
      <c r="G13" s="38">
        <v>0.12</v>
      </c>
      <c r="H13" s="38">
        <v>5002.1899999999996</v>
      </c>
      <c r="I13" s="38">
        <v>21388.65</v>
      </c>
    </row>
    <row r="14" spans="1:9" x14ac:dyDescent="0.3">
      <c r="A14" s="35">
        <v>3</v>
      </c>
      <c r="B14" s="36" t="s">
        <v>108</v>
      </c>
      <c r="C14" s="37">
        <v>26390.84</v>
      </c>
      <c r="D14" s="37">
        <v>26390.84</v>
      </c>
      <c r="E14" s="38">
        <v>4232.62</v>
      </c>
      <c r="F14" s="38">
        <v>769.45</v>
      </c>
      <c r="G14" s="38">
        <v>0.16999999999999998</v>
      </c>
      <c r="H14" s="38">
        <v>5002.24</v>
      </c>
      <c r="I14" s="38">
        <v>21388.6</v>
      </c>
    </row>
    <row r="15" spans="1:9" ht="18" x14ac:dyDescent="0.3">
      <c r="A15" s="39"/>
      <c r="B15" s="40" t="s">
        <v>10</v>
      </c>
      <c r="C15" s="41">
        <f>SUM(C12:C14)</f>
        <v>91630.06</v>
      </c>
      <c r="D15" s="42">
        <v>91630.06</v>
      </c>
      <c r="E15" s="42">
        <v>15604.879999999997</v>
      </c>
      <c r="F15" s="42">
        <v>2685.79</v>
      </c>
      <c r="G15" s="42">
        <v>0.33999999999999997</v>
      </c>
      <c r="H15" s="42">
        <v>18291.009999999995</v>
      </c>
      <c r="I15" s="42">
        <v>73339.050000000017</v>
      </c>
    </row>
    <row r="18" spans="1:9" ht="18" x14ac:dyDescent="0.3">
      <c r="A18" s="30"/>
      <c r="B18" s="49" t="s">
        <v>80</v>
      </c>
      <c r="C18" s="49"/>
      <c r="D18" s="49"/>
      <c r="E18" s="49"/>
      <c r="F18" s="49"/>
      <c r="G18" s="49"/>
    </row>
    <row r="19" spans="1:9" ht="30.75" customHeight="1" x14ac:dyDescent="0.3">
      <c r="A19" s="32" t="s">
        <v>11</v>
      </c>
      <c r="B19" s="33" t="s">
        <v>4</v>
      </c>
      <c r="C19" s="33" t="s">
        <v>107</v>
      </c>
      <c r="D19" s="34" t="s">
        <v>54</v>
      </c>
      <c r="E19" s="34" t="s">
        <v>55</v>
      </c>
      <c r="F19" s="34" t="s">
        <v>53</v>
      </c>
      <c r="G19" s="34" t="s">
        <v>56</v>
      </c>
      <c r="H19" s="34" t="s">
        <v>58</v>
      </c>
      <c r="I19" s="34" t="s">
        <v>59</v>
      </c>
    </row>
    <row r="20" spans="1:9" x14ac:dyDescent="0.3">
      <c r="A20" s="35">
        <v>1</v>
      </c>
      <c r="B20" s="36" t="s">
        <v>0</v>
      </c>
      <c r="C20" s="37">
        <v>47502.23</v>
      </c>
      <c r="D20" s="37">
        <v>47502.23</v>
      </c>
      <c r="E20" s="38">
        <v>9553.02</v>
      </c>
      <c r="F20" s="38">
        <v>1531.33</v>
      </c>
      <c r="G20" s="38">
        <v>0.08</v>
      </c>
      <c r="H20" s="38">
        <f>SUM(E20:G20)</f>
        <v>11084.43</v>
      </c>
      <c r="I20" s="38">
        <f>D20-H20</f>
        <v>36417.800000000003</v>
      </c>
    </row>
    <row r="21" spans="1:9" x14ac:dyDescent="0.3">
      <c r="A21" s="35">
        <v>2</v>
      </c>
      <c r="B21" s="36" t="s">
        <v>1</v>
      </c>
      <c r="C21" s="37">
        <v>32566.555</v>
      </c>
      <c r="D21" s="37">
        <v>32566.555</v>
      </c>
      <c r="E21" s="38">
        <v>5662.17</v>
      </c>
      <c r="F21" s="38">
        <v>1039.8879999999999</v>
      </c>
      <c r="G21" s="38">
        <v>-0.1</v>
      </c>
      <c r="H21" s="38">
        <f t="shared" ref="H21:H22" si="0">SUM(E21:G21)</f>
        <v>6701.9579999999996</v>
      </c>
      <c r="I21" s="38">
        <f t="shared" ref="I21:I22" si="1">D21-H21</f>
        <v>25864.597000000002</v>
      </c>
    </row>
    <row r="22" spans="1:9" x14ac:dyDescent="0.3">
      <c r="A22" s="35">
        <v>3</v>
      </c>
      <c r="B22" s="36" t="s">
        <v>108</v>
      </c>
      <c r="C22" s="37">
        <v>32566.55</v>
      </c>
      <c r="D22" s="37">
        <v>32566.55</v>
      </c>
      <c r="E22" s="38">
        <v>5662.17</v>
      </c>
      <c r="F22" s="38">
        <v>1039.8800000000001</v>
      </c>
      <c r="G22" s="38">
        <v>-0.1</v>
      </c>
      <c r="H22" s="38">
        <f t="shared" si="0"/>
        <v>6701.95</v>
      </c>
      <c r="I22" s="38">
        <f t="shared" si="1"/>
        <v>25864.6</v>
      </c>
    </row>
    <row r="23" spans="1:9" ht="18" x14ac:dyDescent="0.3">
      <c r="A23" s="35"/>
      <c r="B23" s="40" t="s">
        <v>10</v>
      </c>
      <c r="C23" s="41">
        <f>SUM(C20:C22)</f>
        <v>112635.33500000001</v>
      </c>
      <c r="D23" s="41">
        <f t="shared" ref="D23:I23" si="2">SUM(D20:D22)</f>
        <v>112635.33500000001</v>
      </c>
      <c r="E23" s="41">
        <f t="shared" si="2"/>
        <v>20877.36</v>
      </c>
      <c r="F23" s="41">
        <f t="shared" si="2"/>
        <v>3611.098</v>
      </c>
      <c r="G23" s="41">
        <f t="shared" si="2"/>
        <v>-0.12000000000000001</v>
      </c>
      <c r="H23" s="41">
        <f t="shared" si="2"/>
        <v>24488.338</v>
      </c>
      <c r="I23" s="41">
        <f t="shared" si="2"/>
        <v>88146.997000000003</v>
      </c>
    </row>
    <row r="26" spans="1:9" ht="18" x14ac:dyDescent="0.3">
      <c r="A26" s="30"/>
      <c r="B26" s="49" t="s">
        <v>81</v>
      </c>
      <c r="C26" s="49"/>
      <c r="D26" s="49"/>
      <c r="E26" s="49"/>
      <c r="F26" s="49"/>
      <c r="G26" s="49"/>
    </row>
    <row r="27" spans="1:9" ht="28.8" x14ac:dyDescent="0.3">
      <c r="A27" s="32" t="s">
        <v>11</v>
      </c>
      <c r="B27" s="33" t="s">
        <v>4</v>
      </c>
      <c r="C27" s="33" t="s">
        <v>107</v>
      </c>
      <c r="D27" s="34" t="s">
        <v>54</v>
      </c>
      <c r="E27" s="34" t="s">
        <v>55</v>
      </c>
      <c r="F27" s="34" t="s">
        <v>53</v>
      </c>
      <c r="G27" s="34" t="s">
        <v>56</v>
      </c>
      <c r="H27" s="34" t="s">
        <v>58</v>
      </c>
      <c r="I27" s="34" t="s">
        <v>59</v>
      </c>
    </row>
    <row r="28" spans="1:9" x14ac:dyDescent="0.3">
      <c r="A28" s="35">
        <v>1</v>
      </c>
      <c r="B28" s="36" t="s">
        <v>0</v>
      </c>
      <c r="C28" s="37">
        <v>45969.9</v>
      </c>
      <c r="D28" s="37">
        <f>C28</f>
        <v>45969.9</v>
      </c>
      <c r="E28" s="38">
        <v>9073.32</v>
      </c>
      <c r="F28" s="38">
        <v>1481.94</v>
      </c>
      <c r="G28" s="38">
        <v>-0.16</v>
      </c>
      <c r="H28" s="38">
        <f>SUM(E28:G28)</f>
        <v>10555.1</v>
      </c>
      <c r="I28" s="38">
        <f>D28-H28</f>
        <v>35414.800000000003</v>
      </c>
    </row>
    <row r="29" spans="1:9" x14ac:dyDescent="0.3">
      <c r="A29" s="35">
        <v>2</v>
      </c>
      <c r="B29" s="36" t="s">
        <v>1</v>
      </c>
      <c r="C29" s="37">
        <v>31531.5</v>
      </c>
      <c r="D29" s="37">
        <f t="shared" ref="D29:D30" si="3">C29</f>
        <v>31531.5</v>
      </c>
      <c r="E29" s="38">
        <v>5418.72</v>
      </c>
      <c r="F29" s="38">
        <v>1006.34</v>
      </c>
      <c r="G29" s="38">
        <v>0.04</v>
      </c>
      <c r="H29" s="38">
        <f t="shared" ref="H29:H30" si="4">SUM(E29:G29)</f>
        <v>6425.1</v>
      </c>
      <c r="I29" s="38">
        <f t="shared" ref="I29:I30" si="5">D29-H29</f>
        <v>25106.400000000001</v>
      </c>
    </row>
    <row r="30" spans="1:9" x14ac:dyDescent="0.3">
      <c r="A30" s="35">
        <v>3</v>
      </c>
      <c r="B30" s="36" t="s">
        <v>108</v>
      </c>
      <c r="C30" s="37">
        <v>31531.5</v>
      </c>
      <c r="D30" s="37">
        <f t="shared" si="3"/>
        <v>31531.5</v>
      </c>
      <c r="E30" s="38">
        <v>5418.72</v>
      </c>
      <c r="F30" s="38">
        <v>1006.34</v>
      </c>
      <c r="G30" s="38">
        <v>0.04</v>
      </c>
      <c r="H30" s="38">
        <f t="shared" si="4"/>
        <v>6425.1</v>
      </c>
      <c r="I30" s="38">
        <f t="shared" si="5"/>
        <v>25106.400000000001</v>
      </c>
    </row>
    <row r="31" spans="1:9" ht="15.75" customHeight="1" x14ac:dyDescent="0.3">
      <c r="A31" s="35"/>
      <c r="B31" s="36" t="s">
        <v>10</v>
      </c>
      <c r="C31" s="43">
        <f>SUM(C28:C30)</f>
        <v>109032.9</v>
      </c>
      <c r="D31" s="43">
        <f t="shared" ref="D31:H31" si="6">SUM(D28:D30)</f>
        <v>109032.9</v>
      </c>
      <c r="E31" s="43">
        <f t="shared" si="6"/>
        <v>19910.760000000002</v>
      </c>
      <c r="F31" s="43">
        <f t="shared" si="6"/>
        <v>3494.6200000000003</v>
      </c>
      <c r="G31" s="43">
        <f t="shared" si="6"/>
        <v>-7.9999999999999988E-2</v>
      </c>
      <c r="H31" s="43">
        <f t="shared" si="6"/>
        <v>23405.300000000003</v>
      </c>
      <c r="I31" s="43">
        <f>SUM(I28:I30)</f>
        <v>85627.6</v>
      </c>
    </row>
    <row r="34" spans="1:9" ht="18" x14ac:dyDescent="0.3">
      <c r="A34" s="30"/>
      <c r="B34" s="49" t="s">
        <v>82</v>
      </c>
      <c r="C34" s="49"/>
      <c r="D34" s="49"/>
      <c r="E34" s="49"/>
      <c r="F34" s="49"/>
      <c r="G34" s="49"/>
    </row>
    <row r="35" spans="1:9" ht="28.8" x14ac:dyDescent="0.3">
      <c r="A35" s="32" t="s">
        <v>11</v>
      </c>
      <c r="B35" s="33" t="s">
        <v>4</v>
      </c>
      <c r="C35" s="33" t="s">
        <v>107</v>
      </c>
      <c r="D35" s="34" t="s">
        <v>54</v>
      </c>
      <c r="E35" s="34" t="s">
        <v>55</v>
      </c>
      <c r="F35" s="34" t="s">
        <v>53</v>
      </c>
      <c r="G35" s="34" t="s">
        <v>56</v>
      </c>
      <c r="H35" s="34" t="s">
        <v>58</v>
      </c>
      <c r="I35" s="34" t="s">
        <v>59</v>
      </c>
    </row>
    <row r="36" spans="1:9" x14ac:dyDescent="0.3">
      <c r="A36" s="35">
        <v>1</v>
      </c>
      <c r="B36" s="36" t="s">
        <v>0</v>
      </c>
      <c r="C36" s="37">
        <v>45969.9</v>
      </c>
      <c r="D36" s="37">
        <f>SUM(C36)</f>
        <v>45969.9</v>
      </c>
      <c r="E36" s="38">
        <v>9073.32</v>
      </c>
      <c r="F36" s="38">
        <v>1531.33</v>
      </c>
      <c r="G36" s="38">
        <v>0.05</v>
      </c>
      <c r="H36" s="38">
        <f>SUM(E36:G36)</f>
        <v>10604.699999999999</v>
      </c>
      <c r="I36" s="38">
        <f>D36-H36</f>
        <v>35365.200000000004</v>
      </c>
    </row>
    <row r="37" spans="1:9" x14ac:dyDescent="0.3">
      <c r="A37" s="35">
        <v>2</v>
      </c>
      <c r="B37" s="36" t="s">
        <v>1</v>
      </c>
      <c r="C37" s="37">
        <v>31531.5</v>
      </c>
      <c r="D37" s="37">
        <f t="shared" ref="D37:D51" si="7">SUM(C37)</f>
        <v>31531.5</v>
      </c>
      <c r="E37" s="38">
        <v>5418.72</v>
      </c>
      <c r="F37" s="38">
        <v>1039.8800000000001</v>
      </c>
      <c r="G37" s="38">
        <v>-0.1</v>
      </c>
      <c r="H37" s="38">
        <f t="shared" ref="H37:H60" si="8">SUM(E37:G37)</f>
        <v>6458.5</v>
      </c>
      <c r="I37" s="38">
        <f t="shared" ref="I37:I51" si="9">D37-H37</f>
        <v>25073</v>
      </c>
    </row>
    <row r="38" spans="1:9" x14ac:dyDescent="0.3">
      <c r="A38" s="35">
        <v>3</v>
      </c>
      <c r="B38" s="36" t="s">
        <v>108</v>
      </c>
      <c r="C38" s="37">
        <v>31531.5</v>
      </c>
      <c r="D38" s="37">
        <f t="shared" si="7"/>
        <v>31531.5</v>
      </c>
      <c r="E38" s="38">
        <v>5418.72</v>
      </c>
      <c r="F38" s="38">
        <v>1039.8800000000001</v>
      </c>
      <c r="G38" s="38">
        <v>-0.1</v>
      </c>
      <c r="H38" s="38">
        <f t="shared" si="8"/>
        <v>6458.5</v>
      </c>
      <c r="I38" s="45">
        <f t="shared" si="9"/>
        <v>25073</v>
      </c>
    </row>
    <row r="39" spans="1:9" x14ac:dyDescent="0.3">
      <c r="A39" s="35">
        <v>4</v>
      </c>
      <c r="B39" s="36" t="s">
        <v>139</v>
      </c>
      <c r="C39" s="37">
        <v>10870.54</v>
      </c>
      <c r="D39" s="37">
        <f t="shared" si="7"/>
        <v>10870.54</v>
      </c>
      <c r="E39" s="38">
        <v>983.12</v>
      </c>
      <c r="F39" s="38">
        <v>294.37</v>
      </c>
      <c r="G39" s="38">
        <v>0.05</v>
      </c>
      <c r="H39" s="38">
        <f t="shared" si="8"/>
        <v>1277.54</v>
      </c>
      <c r="I39" s="45">
        <f t="shared" si="9"/>
        <v>9593</v>
      </c>
    </row>
    <row r="40" spans="1:9" x14ac:dyDescent="0.3">
      <c r="A40" s="35">
        <v>5</v>
      </c>
      <c r="B40" s="36" t="s">
        <v>109</v>
      </c>
      <c r="C40" s="37">
        <v>8795.17</v>
      </c>
      <c r="D40" s="37">
        <f t="shared" si="7"/>
        <v>8795.17</v>
      </c>
      <c r="E40" s="38">
        <v>686.54</v>
      </c>
      <c r="F40" s="38">
        <v>232.19</v>
      </c>
      <c r="G40" s="38">
        <v>0.04</v>
      </c>
      <c r="H40" s="38">
        <f t="shared" si="8"/>
        <v>918.77</v>
      </c>
      <c r="I40" s="45">
        <f t="shared" si="9"/>
        <v>7876.4</v>
      </c>
    </row>
    <row r="41" spans="1:9" x14ac:dyDescent="0.3">
      <c r="A41" s="35">
        <v>6</v>
      </c>
      <c r="B41" s="36" t="s">
        <v>110</v>
      </c>
      <c r="C41" s="37">
        <v>8795.17</v>
      </c>
      <c r="D41" s="37">
        <f t="shared" si="7"/>
        <v>8795.17</v>
      </c>
      <c r="E41" s="38">
        <v>686.54</v>
      </c>
      <c r="F41" s="38">
        <v>232.19</v>
      </c>
      <c r="G41" s="38">
        <v>0.04</v>
      </c>
      <c r="H41" s="38">
        <f t="shared" si="8"/>
        <v>918.77</v>
      </c>
      <c r="I41" s="45">
        <f t="shared" si="9"/>
        <v>7876.4</v>
      </c>
    </row>
    <row r="42" spans="1:9" x14ac:dyDescent="0.3">
      <c r="A42" s="35">
        <v>7</v>
      </c>
      <c r="B42" s="36" t="s">
        <v>111</v>
      </c>
      <c r="C42" s="37">
        <v>8795.17</v>
      </c>
      <c r="D42" s="37">
        <f t="shared" si="7"/>
        <v>8795.17</v>
      </c>
      <c r="E42" s="38">
        <v>686.54</v>
      </c>
      <c r="F42" s="38">
        <v>232.19</v>
      </c>
      <c r="G42" s="38">
        <v>0.04</v>
      </c>
      <c r="H42" s="38">
        <f t="shared" si="8"/>
        <v>918.77</v>
      </c>
      <c r="I42" s="45">
        <f t="shared" si="9"/>
        <v>7876.4</v>
      </c>
    </row>
    <row r="43" spans="1:9" x14ac:dyDescent="0.3">
      <c r="A43" s="35">
        <v>8</v>
      </c>
      <c r="B43" s="36" t="s">
        <v>112</v>
      </c>
      <c r="C43" s="37">
        <v>8795.17</v>
      </c>
      <c r="D43" s="37">
        <f t="shared" si="7"/>
        <v>8795.17</v>
      </c>
      <c r="E43" s="38">
        <v>686.54</v>
      </c>
      <c r="F43" s="38">
        <v>232.19</v>
      </c>
      <c r="G43" s="38">
        <v>0.04</v>
      </c>
      <c r="H43" s="38">
        <f t="shared" si="8"/>
        <v>918.77</v>
      </c>
      <c r="I43" s="45">
        <f t="shared" si="9"/>
        <v>7876.4</v>
      </c>
    </row>
    <row r="44" spans="1:9" x14ac:dyDescent="0.3">
      <c r="A44" s="35">
        <v>9</v>
      </c>
      <c r="B44" s="36" t="s">
        <v>113</v>
      </c>
      <c r="C44" s="37">
        <v>8795.17</v>
      </c>
      <c r="D44" s="37">
        <f t="shared" si="7"/>
        <v>8795.17</v>
      </c>
      <c r="E44" s="38">
        <v>686.54</v>
      </c>
      <c r="F44" s="38">
        <v>232.19</v>
      </c>
      <c r="G44" s="38">
        <v>0.04</v>
      </c>
      <c r="H44" s="38">
        <f t="shared" si="8"/>
        <v>918.77</v>
      </c>
      <c r="I44" s="45">
        <f t="shared" si="9"/>
        <v>7876.4</v>
      </c>
    </row>
    <row r="45" spans="1:9" x14ac:dyDescent="0.3">
      <c r="A45" s="35">
        <v>10</v>
      </c>
      <c r="B45" s="36" t="s">
        <v>114</v>
      </c>
      <c r="C45" s="37">
        <v>8795.17</v>
      </c>
      <c r="D45" s="37">
        <f t="shared" si="7"/>
        <v>8795.17</v>
      </c>
      <c r="E45" s="38">
        <v>686.54</v>
      </c>
      <c r="F45" s="38">
        <v>232.19</v>
      </c>
      <c r="G45" s="38">
        <v>0.04</v>
      </c>
      <c r="H45" s="38">
        <f t="shared" si="8"/>
        <v>918.77</v>
      </c>
      <c r="I45" s="45">
        <f t="shared" si="9"/>
        <v>7876.4</v>
      </c>
    </row>
    <row r="46" spans="1:9" x14ac:dyDescent="0.3">
      <c r="A46" s="35">
        <v>11</v>
      </c>
      <c r="B46" s="36" t="s">
        <v>115</v>
      </c>
      <c r="C46" s="37">
        <v>8795.17</v>
      </c>
      <c r="D46" s="37">
        <f t="shared" si="7"/>
        <v>8795.17</v>
      </c>
      <c r="E46" s="38">
        <v>686.54</v>
      </c>
      <c r="F46" s="38">
        <v>232.19</v>
      </c>
      <c r="G46" s="38">
        <v>0.04</v>
      </c>
      <c r="H46" s="38">
        <f t="shared" si="8"/>
        <v>918.77</v>
      </c>
      <c r="I46" s="45">
        <f t="shared" si="9"/>
        <v>7876.4</v>
      </c>
    </row>
    <row r="47" spans="1:9" x14ac:dyDescent="0.3">
      <c r="A47" s="35">
        <v>12</v>
      </c>
      <c r="B47" s="36" t="s">
        <v>116</v>
      </c>
      <c r="C47" s="37">
        <v>8795.17</v>
      </c>
      <c r="D47" s="37">
        <f t="shared" si="7"/>
        <v>8795.17</v>
      </c>
      <c r="E47" s="38">
        <v>686.54</v>
      </c>
      <c r="F47" s="38">
        <v>232.19</v>
      </c>
      <c r="G47" s="38">
        <v>0.04</v>
      </c>
      <c r="H47" s="38">
        <f t="shared" si="8"/>
        <v>918.77</v>
      </c>
      <c r="I47" s="45">
        <f t="shared" si="9"/>
        <v>7876.4</v>
      </c>
    </row>
    <row r="48" spans="1:9" x14ac:dyDescent="0.3">
      <c r="A48" s="35">
        <v>13</v>
      </c>
      <c r="B48" s="36" t="s">
        <v>117</v>
      </c>
      <c r="C48" s="37">
        <v>8795.17</v>
      </c>
      <c r="D48" s="37">
        <f t="shared" si="7"/>
        <v>8795.17</v>
      </c>
      <c r="E48" s="38">
        <v>686.54</v>
      </c>
      <c r="F48" s="38">
        <v>232.19</v>
      </c>
      <c r="G48" s="38">
        <v>0.04</v>
      </c>
      <c r="H48" s="38">
        <f t="shared" si="8"/>
        <v>918.77</v>
      </c>
      <c r="I48" s="45">
        <f t="shared" si="9"/>
        <v>7876.4</v>
      </c>
    </row>
    <row r="49" spans="1:9" x14ac:dyDescent="0.3">
      <c r="A49" s="35">
        <v>14</v>
      </c>
      <c r="B49" s="36" t="s">
        <v>118</v>
      </c>
      <c r="C49" s="37">
        <v>8795.17</v>
      </c>
      <c r="D49" s="37">
        <f t="shared" si="7"/>
        <v>8795.17</v>
      </c>
      <c r="E49" s="38">
        <v>686.54</v>
      </c>
      <c r="F49" s="38">
        <v>232.19</v>
      </c>
      <c r="G49" s="38">
        <v>0.04</v>
      </c>
      <c r="H49" s="38">
        <f t="shared" si="8"/>
        <v>918.77</v>
      </c>
      <c r="I49" s="45">
        <f t="shared" si="9"/>
        <v>7876.4</v>
      </c>
    </row>
    <row r="50" spans="1:9" x14ac:dyDescent="0.3">
      <c r="A50" s="35">
        <v>15</v>
      </c>
      <c r="B50" s="36" t="s">
        <v>140</v>
      </c>
      <c r="C50" s="37">
        <v>10870.54</v>
      </c>
      <c r="D50" s="37">
        <f t="shared" si="7"/>
        <v>10870.54</v>
      </c>
      <c r="E50" s="38">
        <v>983.12</v>
      </c>
      <c r="F50" s="38">
        <v>294.37</v>
      </c>
      <c r="G50" s="38">
        <v>0.05</v>
      </c>
      <c r="H50" s="38">
        <f t="shared" si="8"/>
        <v>1277.54</v>
      </c>
      <c r="I50" s="45">
        <f t="shared" si="9"/>
        <v>9593</v>
      </c>
    </row>
    <row r="51" spans="1:9" x14ac:dyDescent="0.3">
      <c r="A51" s="35">
        <v>16</v>
      </c>
      <c r="B51" s="36" t="s">
        <v>119</v>
      </c>
      <c r="C51" s="37">
        <v>8795.17</v>
      </c>
      <c r="D51" s="37">
        <f t="shared" si="7"/>
        <v>8795.17</v>
      </c>
      <c r="E51" s="38">
        <v>686.54</v>
      </c>
      <c r="F51" s="38">
        <v>232.19</v>
      </c>
      <c r="G51" s="38">
        <v>0.04</v>
      </c>
      <c r="H51" s="38">
        <f t="shared" si="8"/>
        <v>918.77</v>
      </c>
      <c r="I51" s="45">
        <f t="shared" si="9"/>
        <v>7876.4</v>
      </c>
    </row>
    <row r="52" spans="1:9" x14ac:dyDescent="0.3">
      <c r="A52" s="35">
        <v>17</v>
      </c>
      <c r="B52" s="36" t="s">
        <v>120</v>
      </c>
      <c r="C52" s="37">
        <v>8795.17</v>
      </c>
      <c r="D52" s="37">
        <f t="shared" ref="D52:D60" si="10">SUM(C52)</f>
        <v>8795.17</v>
      </c>
      <c r="E52" s="38">
        <v>686.54</v>
      </c>
      <c r="F52" s="38">
        <v>232.19</v>
      </c>
      <c r="G52" s="38">
        <v>0.04</v>
      </c>
      <c r="H52" s="38">
        <f t="shared" si="8"/>
        <v>918.77</v>
      </c>
      <c r="I52" s="45">
        <f t="shared" ref="I52:I60" si="11">D52-H52</f>
        <v>7876.4</v>
      </c>
    </row>
    <row r="53" spans="1:9" x14ac:dyDescent="0.3">
      <c r="A53" s="35">
        <v>18</v>
      </c>
      <c r="B53" s="36" t="s">
        <v>121</v>
      </c>
      <c r="C53" s="37">
        <v>8795.17</v>
      </c>
      <c r="D53" s="37">
        <f t="shared" si="10"/>
        <v>8795.17</v>
      </c>
      <c r="E53" s="38">
        <v>686.54</v>
      </c>
      <c r="F53" s="38">
        <v>232.19</v>
      </c>
      <c r="G53" s="38">
        <v>0.04</v>
      </c>
      <c r="H53" s="38">
        <f t="shared" si="8"/>
        <v>918.77</v>
      </c>
      <c r="I53" s="45">
        <f t="shared" si="11"/>
        <v>7876.4</v>
      </c>
    </row>
    <row r="54" spans="1:9" x14ac:dyDescent="0.3">
      <c r="A54" s="35">
        <v>19</v>
      </c>
      <c r="B54" s="36" t="s">
        <v>122</v>
      </c>
      <c r="C54" s="37">
        <v>8795.17</v>
      </c>
      <c r="D54" s="37">
        <f t="shared" si="10"/>
        <v>8795.17</v>
      </c>
      <c r="E54" s="38">
        <v>686.54</v>
      </c>
      <c r="F54" s="38">
        <v>232.19</v>
      </c>
      <c r="G54" s="38">
        <v>0.04</v>
      </c>
      <c r="H54" s="38">
        <f t="shared" si="8"/>
        <v>918.77</v>
      </c>
      <c r="I54" s="45">
        <f t="shared" si="11"/>
        <v>7876.4</v>
      </c>
    </row>
    <row r="55" spans="1:9" x14ac:dyDescent="0.3">
      <c r="A55" s="35">
        <v>20</v>
      </c>
      <c r="B55" s="36" t="s">
        <v>123</v>
      </c>
      <c r="C55" s="37">
        <v>8795.17</v>
      </c>
      <c r="D55" s="37">
        <f t="shared" si="10"/>
        <v>8795.17</v>
      </c>
      <c r="E55" s="38">
        <v>686.54</v>
      </c>
      <c r="F55" s="38">
        <v>232.19</v>
      </c>
      <c r="G55" s="38">
        <v>0.04</v>
      </c>
      <c r="H55" s="38">
        <f t="shared" si="8"/>
        <v>918.77</v>
      </c>
      <c r="I55" s="45">
        <f t="shared" si="11"/>
        <v>7876.4</v>
      </c>
    </row>
    <row r="56" spans="1:9" x14ac:dyDescent="0.3">
      <c r="A56" s="35">
        <v>21</v>
      </c>
      <c r="B56" s="36" t="s">
        <v>124</v>
      </c>
      <c r="C56" s="37">
        <v>8795.17</v>
      </c>
      <c r="D56" s="37">
        <f t="shared" si="10"/>
        <v>8795.17</v>
      </c>
      <c r="E56" s="38">
        <v>686.54</v>
      </c>
      <c r="F56" s="38">
        <v>232.19</v>
      </c>
      <c r="G56" s="38">
        <v>0.04</v>
      </c>
      <c r="H56" s="38">
        <f t="shared" si="8"/>
        <v>918.77</v>
      </c>
      <c r="I56" s="45">
        <f t="shared" si="11"/>
        <v>7876.4</v>
      </c>
    </row>
    <row r="57" spans="1:9" x14ac:dyDescent="0.3">
      <c r="A57" s="35">
        <v>22</v>
      </c>
      <c r="B57" s="36" t="s">
        <v>125</v>
      </c>
      <c r="C57" s="37">
        <v>8795.17</v>
      </c>
      <c r="D57" s="37">
        <f t="shared" si="10"/>
        <v>8795.17</v>
      </c>
      <c r="E57" s="38">
        <v>686.54</v>
      </c>
      <c r="F57" s="38">
        <v>232.19</v>
      </c>
      <c r="G57" s="38">
        <v>0.04</v>
      </c>
      <c r="H57" s="38">
        <f t="shared" si="8"/>
        <v>918.77</v>
      </c>
      <c r="I57" s="45">
        <f t="shared" si="11"/>
        <v>7876.4</v>
      </c>
    </row>
    <row r="58" spans="1:9" x14ac:dyDescent="0.3">
      <c r="A58" s="35">
        <v>23</v>
      </c>
      <c r="B58" s="36" t="s">
        <v>126</v>
      </c>
      <c r="C58" s="37">
        <v>8795.17</v>
      </c>
      <c r="D58" s="37">
        <f t="shared" si="10"/>
        <v>8795.17</v>
      </c>
      <c r="E58" s="38">
        <v>686.54</v>
      </c>
      <c r="F58" s="38">
        <v>232.19</v>
      </c>
      <c r="G58" s="38">
        <v>0.04</v>
      </c>
      <c r="H58" s="38">
        <f t="shared" si="8"/>
        <v>918.77</v>
      </c>
      <c r="I58" s="45">
        <f t="shared" si="11"/>
        <v>7876.4</v>
      </c>
    </row>
    <row r="59" spans="1:9" x14ac:dyDescent="0.3">
      <c r="A59" s="35">
        <v>24</v>
      </c>
      <c r="B59" s="36" t="s">
        <v>127</v>
      </c>
      <c r="C59" s="37">
        <v>8795.17</v>
      </c>
      <c r="D59" s="37">
        <f t="shared" si="10"/>
        <v>8795.17</v>
      </c>
      <c r="E59" s="38">
        <v>686.54</v>
      </c>
      <c r="F59" s="38">
        <v>232.19</v>
      </c>
      <c r="G59" s="38">
        <v>0.04</v>
      </c>
      <c r="H59" s="38">
        <f t="shared" si="8"/>
        <v>918.77</v>
      </c>
      <c r="I59" s="45">
        <f t="shared" si="11"/>
        <v>7876.4</v>
      </c>
    </row>
    <row r="60" spans="1:9" x14ac:dyDescent="0.3">
      <c r="A60" s="35">
        <v>25</v>
      </c>
      <c r="B60" s="36" t="s">
        <v>128</v>
      </c>
      <c r="C60" s="37">
        <v>8795.17</v>
      </c>
      <c r="D60" s="37">
        <f t="shared" si="10"/>
        <v>8795.17</v>
      </c>
      <c r="E60" s="38">
        <v>686.54</v>
      </c>
      <c r="F60" s="38">
        <v>232.19</v>
      </c>
      <c r="G60" s="38">
        <v>0.04</v>
      </c>
      <c r="H60" s="38">
        <f t="shared" si="8"/>
        <v>918.77</v>
      </c>
      <c r="I60" s="45">
        <f t="shared" si="11"/>
        <v>7876.4</v>
      </c>
    </row>
    <row r="61" spans="1:9" ht="15.75" customHeight="1" x14ac:dyDescent="0.3">
      <c r="A61" s="35"/>
      <c r="B61" s="36" t="s">
        <v>10</v>
      </c>
      <c r="C61" s="44">
        <f>SUM(C36:C60)</f>
        <v>306677.38000000006</v>
      </c>
      <c r="D61" s="44">
        <f t="shared" ref="D61:I61" si="12">SUM(D36:D60)</f>
        <v>306677.38000000006</v>
      </c>
      <c r="E61" s="44">
        <f t="shared" si="12"/>
        <v>35607.800000000017</v>
      </c>
      <c r="F61" s="44">
        <f t="shared" si="12"/>
        <v>8843.6299999999937</v>
      </c>
      <c r="G61" s="44">
        <f t="shared" si="12"/>
        <v>0.75000000000000011</v>
      </c>
      <c r="H61" s="44">
        <f t="shared" si="12"/>
        <v>44452.179999999964</v>
      </c>
      <c r="I61" s="44">
        <f t="shared" si="12"/>
        <v>262225.1999999999</v>
      </c>
    </row>
    <row r="65" spans="9:9" x14ac:dyDescent="0.3">
      <c r="I65" s="46"/>
    </row>
  </sheetData>
  <mergeCells count="5">
    <mergeCell ref="B2:G2"/>
    <mergeCell ref="B10:G10"/>
    <mergeCell ref="B18:G18"/>
    <mergeCell ref="B26:G26"/>
    <mergeCell ref="B34:G34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65AB-EE49-4341-98EA-09E15816DDA7}">
  <dimension ref="A3:T25"/>
  <sheetViews>
    <sheetView topLeftCell="I1" workbookViewId="0">
      <selection activeCell="Q4" sqref="Q4:Q25"/>
    </sheetView>
  </sheetViews>
  <sheetFormatPr baseColWidth="10" defaultRowHeight="14.4" x14ac:dyDescent="0.3"/>
  <cols>
    <col min="2" max="2" width="16.5546875" bestFit="1" customWidth="1"/>
    <col min="3" max="3" width="12.33203125" bestFit="1" customWidth="1"/>
    <col min="6" max="8" width="11.5546875" customWidth="1"/>
    <col min="15" max="16" width="13.88671875" bestFit="1" customWidth="1"/>
  </cols>
  <sheetData>
    <row r="3" spans="1:20" x14ac:dyDescent="0.3">
      <c r="C3" t="s">
        <v>129</v>
      </c>
      <c r="D3" t="s">
        <v>130</v>
      </c>
      <c r="F3" t="s">
        <v>141</v>
      </c>
      <c r="G3" t="s">
        <v>142</v>
      </c>
      <c r="H3" t="s">
        <v>143</v>
      </c>
      <c r="I3" t="s">
        <v>131</v>
      </c>
      <c r="J3" t="s">
        <v>132</v>
      </c>
      <c r="L3" t="s">
        <v>133</v>
      </c>
      <c r="M3" t="s">
        <v>134</v>
      </c>
      <c r="O3" t="s">
        <v>135</v>
      </c>
      <c r="P3" t="s">
        <v>136</v>
      </c>
      <c r="R3" t="s">
        <v>137</v>
      </c>
      <c r="S3" t="s">
        <v>138</v>
      </c>
    </row>
    <row r="4" spans="1:20" x14ac:dyDescent="0.3">
      <c r="A4">
        <v>1</v>
      </c>
      <c r="B4" s="4" t="s">
        <v>139</v>
      </c>
      <c r="C4" s="4">
        <v>5435.25</v>
      </c>
      <c r="D4" s="4">
        <v>5435.25</v>
      </c>
      <c r="E4" s="4">
        <f>SUM(C4:D4)</f>
        <v>10870.5</v>
      </c>
      <c r="F4" s="4">
        <v>547.99</v>
      </c>
      <c r="G4" s="4">
        <v>137</v>
      </c>
      <c r="H4" s="4">
        <v>1369.98</v>
      </c>
      <c r="I4" s="4">
        <v>491.56</v>
      </c>
      <c r="J4" s="4">
        <v>588.23</v>
      </c>
      <c r="K4" s="4">
        <f>SUM(I4:J4)</f>
        <v>1079.79</v>
      </c>
      <c r="L4" s="4">
        <v>142.44</v>
      </c>
      <c r="M4" s="4">
        <v>151.93</v>
      </c>
      <c r="N4" s="24">
        <f>SUM(L4:M4)</f>
        <v>294.37</v>
      </c>
      <c r="O4">
        <v>0.05</v>
      </c>
      <c r="P4" s="24">
        <v>0.06</v>
      </c>
      <c r="Q4">
        <f>SUM(O4:P4)</f>
        <v>0.11</v>
      </c>
      <c r="R4" s="24">
        <f>C4-(I4+L4+O4)</f>
        <v>4801.2</v>
      </c>
      <c r="S4" s="24">
        <f>(D4+F4+G4+H4)-(J4+M4+P4)</f>
        <v>6749.9999999999991</v>
      </c>
      <c r="T4" s="24">
        <f>SUM(R4:S4)</f>
        <v>11551.199999999999</v>
      </c>
    </row>
    <row r="5" spans="1:20" x14ac:dyDescent="0.3">
      <c r="A5">
        <v>2</v>
      </c>
      <c r="B5" s="4" t="s">
        <v>109</v>
      </c>
      <c r="C5" s="4">
        <v>4397.62</v>
      </c>
      <c r="D5" s="4">
        <v>4397.55</v>
      </c>
      <c r="E5" s="4">
        <f t="shared" ref="E5:E25" si="0">SUM(C5:D5)</f>
        <v>8795.17</v>
      </c>
      <c r="F5" s="4">
        <v>443.37</v>
      </c>
      <c r="G5" s="4">
        <v>110.84</v>
      </c>
      <c r="H5" s="4">
        <v>1108.42</v>
      </c>
      <c r="I5" s="4">
        <v>343.27</v>
      </c>
      <c r="J5" s="4">
        <v>396.46</v>
      </c>
      <c r="K5" s="4">
        <f t="shared" ref="K5:K25" si="1">SUM(I5:J5)</f>
        <v>739.73</v>
      </c>
      <c r="L5" s="4">
        <v>112.35</v>
      </c>
      <c r="M5" s="4">
        <v>119.84</v>
      </c>
      <c r="N5" s="24">
        <f t="shared" ref="N5:N25" si="2">SUM(L5:M5)</f>
        <v>232.19</v>
      </c>
      <c r="O5" s="24">
        <v>0</v>
      </c>
      <c r="P5" s="24">
        <v>0.08</v>
      </c>
      <c r="Q5">
        <f t="shared" ref="Q5:Q25" si="3">SUM(O5:P5)</f>
        <v>0.08</v>
      </c>
      <c r="R5" s="24">
        <f>C5-(I5+L5+O5)</f>
        <v>3942</v>
      </c>
      <c r="S5" s="24">
        <f>(D5+F5+G5+H5)-(J5+M5+P5)</f>
        <v>5543.8</v>
      </c>
      <c r="T5" s="24">
        <f t="shared" ref="T5:T25" si="4">SUM(R5:S5)</f>
        <v>9485.7999999999993</v>
      </c>
    </row>
    <row r="6" spans="1:20" x14ac:dyDescent="0.3">
      <c r="A6">
        <v>3</v>
      </c>
      <c r="B6" s="4" t="s">
        <v>110</v>
      </c>
      <c r="C6" s="4">
        <v>4397.62</v>
      </c>
      <c r="D6" s="4">
        <v>4397.55</v>
      </c>
      <c r="E6" s="4">
        <f t="shared" si="0"/>
        <v>8795.17</v>
      </c>
      <c r="F6" s="4">
        <v>443.37</v>
      </c>
      <c r="G6" s="4">
        <v>110.84</v>
      </c>
      <c r="H6" s="4">
        <v>1108.42</v>
      </c>
      <c r="I6" s="4">
        <v>343.27</v>
      </c>
      <c r="J6" s="4">
        <v>396.46</v>
      </c>
      <c r="K6" s="4">
        <f t="shared" si="1"/>
        <v>739.73</v>
      </c>
      <c r="L6" s="4">
        <v>112.35</v>
      </c>
      <c r="M6" s="4">
        <v>119.84</v>
      </c>
      <c r="N6" s="24">
        <f t="shared" si="2"/>
        <v>232.19</v>
      </c>
      <c r="O6" s="24">
        <v>0</v>
      </c>
      <c r="P6" s="24">
        <v>0.08</v>
      </c>
      <c r="Q6">
        <f t="shared" si="3"/>
        <v>0.08</v>
      </c>
      <c r="R6" s="24">
        <f>C6-(I6+L6+O6)</f>
        <v>3942</v>
      </c>
      <c r="S6" s="24">
        <f>(D6+F6+G6+H6)-(J6+M6+P6)</f>
        <v>5543.8</v>
      </c>
      <c r="T6" s="24">
        <f t="shared" si="4"/>
        <v>9485.7999999999993</v>
      </c>
    </row>
    <row r="7" spans="1:20" x14ac:dyDescent="0.3">
      <c r="A7">
        <v>4</v>
      </c>
      <c r="B7" s="4" t="s">
        <v>111</v>
      </c>
      <c r="C7" s="4">
        <v>4397.62</v>
      </c>
      <c r="D7" s="4">
        <v>4397.55</v>
      </c>
      <c r="E7" s="4">
        <f t="shared" si="0"/>
        <v>8795.17</v>
      </c>
      <c r="F7" s="4">
        <v>443.37</v>
      </c>
      <c r="G7" s="4">
        <v>110.84</v>
      </c>
      <c r="H7" s="4">
        <v>1108.42</v>
      </c>
      <c r="I7" s="4">
        <v>343.27</v>
      </c>
      <c r="J7" s="4">
        <v>396.46</v>
      </c>
      <c r="K7" s="4">
        <f t="shared" si="1"/>
        <v>739.73</v>
      </c>
      <c r="L7" s="4">
        <v>112.35</v>
      </c>
      <c r="M7" s="4">
        <v>119.84</v>
      </c>
      <c r="N7" s="24">
        <f t="shared" si="2"/>
        <v>232.19</v>
      </c>
      <c r="O7" s="24">
        <v>0</v>
      </c>
      <c r="P7" s="24">
        <v>0.08</v>
      </c>
      <c r="Q7">
        <f t="shared" si="3"/>
        <v>0.08</v>
      </c>
      <c r="R7" s="24">
        <f>C7-(I7+L7+O7)</f>
        <v>3942</v>
      </c>
      <c r="S7" s="24">
        <f t="shared" ref="S6:S25" si="5">(D7+F7+G7+H7)-(J7+M7+P7)</f>
        <v>5543.8</v>
      </c>
      <c r="T7" s="24">
        <f t="shared" si="4"/>
        <v>9485.7999999999993</v>
      </c>
    </row>
    <row r="8" spans="1:20" x14ac:dyDescent="0.3">
      <c r="A8">
        <v>5</v>
      </c>
      <c r="B8" s="4" t="s">
        <v>112</v>
      </c>
      <c r="C8" s="4">
        <v>4397.62</v>
      </c>
      <c r="D8" s="4">
        <v>4397.55</v>
      </c>
      <c r="E8" s="4">
        <f t="shared" si="0"/>
        <v>8795.17</v>
      </c>
      <c r="F8" s="4">
        <v>443.37</v>
      </c>
      <c r="G8" s="4">
        <v>110.84</v>
      </c>
      <c r="H8" s="4">
        <v>1108.42</v>
      </c>
      <c r="I8" s="4">
        <v>343.27</v>
      </c>
      <c r="J8" s="4">
        <v>396.46</v>
      </c>
      <c r="K8" s="4">
        <f t="shared" si="1"/>
        <v>739.73</v>
      </c>
      <c r="L8" s="4">
        <v>112.35</v>
      </c>
      <c r="M8" s="4">
        <v>119.84</v>
      </c>
      <c r="N8" s="24">
        <f t="shared" si="2"/>
        <v>232.19</v>
      </c>
      <c r="O8" s="24">
        <v>0</v>
      </c>
      <c r="P8" s="24">
        <v>0.08</v>
      </c>
      <c r="Q8">
        <f t="shared" si="3"/>
        <v>0.08</v>
      </c>
      <c r="R8" s="24">
        <f>C8-(I8+L8+O8)</f>
        <v>3942</v>
      </c>
      <c r="S8" s="24">
        <f t="shared" si="5"/>
        <v>5543.8</v>
      </c>
      <c r="T8" s="24">
        <f t="shared" si="4"/>
        <v>9485.7999999999993</v>
      </c>
    </row>
    <row r="9" spans="1:20" x14ac:dyDescent="0.3">
      <c r="A9">
        <v>6</v>
      </c>
      <c r="B9" s="4" t="s">
        <v>113</v>
      </c>
      <c r="C9" s="4">
        <v>4397.62</v>
      </c>
      <c r="D9" s="4">
        <v>4397.55</v>
      </c>
      <c r="E9" s="4">
        <f t="shared" si="0"/>
        <v>8795.17</v>
      </c>
      <c r="F9" s="4">
        <v>443.37</v>
      </c>
      <c r="G9" s="4">
        <v>110.84</v>
      </c>
      <c r="H9" s="4">
        <v>1108.42</v>
      </c>
      <c r="I9" s="4">
        <v>343.27</v>
      </c>
      <c r="J9" s="4">
        <v>396.46</v>
      </c>
      <c r="K9" s="4">
        <f t="shared" si="1"/>
        <v>739.73</v>
      </c>
      <c r="L9" s="4">
        <v>112.35</v>
      </c>
      <c r="M9" s="4">
        <v>119.84</v>
      </c>
      <c r="N9" s="24">
        <f t="shared" si="2"/>
        <v>232.19</v>
      </c>
      <c r="O9" s="24">
        <v>0</v>
      </c>
      <c r="P9" s="24">
        <v>0.08</v>
      </c>
      <c r="Q9">
        <f t="shared" si="3"/>
        <v>0.08</v>
      </c>
      <c r="R9" s="24">
        <f>C9-(I9+L9+O9)</f>
        <v>3942</v>
      </c>
      <c r="S9" s="24">
        <f t="shared" si="5"/>
        <v>5543.8</v>
      </c>
      <c r="T9" s="24">
        <f t="shared" si="4"/>
        <v>9485.7999999999993</v>
      </c>
    </row>
    <row r="10" spans="1:20" x14ac:dyDescent="0.3">
      <c r="A10">
        <v>7</v>
      </c>
      <c r="B10" s="4" t="s">
        <v>114</v>
      </c>
      <c r="C10" s="4">
        <v>4397.62</v>
      </c>
      <c r="D10" s="4">
        <v>4397.55</v>
      </c>
      <c r="E10" s="4">
        <f t="shared" si="0"/>
        <v>8795.17</v>
      </c>
      <c r="F10" s="4">
        <v>443.37</v>
      </c>
      <c r="G10" s="4">
        <v>110.84</v>
      </c>
      <c r="H10" s="4">
        <v>1108.42</v>
      </c>
      <c r="I10" s="4">
        <v>343.27</v>
      </c>
      <c r="J10" s="4">
        <v>396.46</v>
      </c>
      <c r="K10" s="4">
        <f t="shared" si="1"/>
        <v>739.73</v>
      </c>
      <c r="L10" s="4">
        <v>112.35</v>
      </c>
      <c r="M10" s="4">
        <v>119.84</v>
      </c>
      <c r="N10" s="24">
        <f t="shared" si="2"/>
        <v>232.19</v>
      </c>
      <c r="O10" s="24">
        <v>0</v>
      </c>
      <c r="P10" s="24">
        <v>0.08</v>
      </c>
      <c r="Q10">
        <f t="shared" si="3"/>
        <v>0.08</v>
      </c>
      <c r="R10" s="24">
        <f>C10-(I10+L10+O10)</f>
        <v>3942</v>
      </c>
      <c r="S10" s="24">
        <f t="shared" si="5"/>
        <v>5543.8</v>
      </c>
      <c r="T10" s="24">
        <f t="shared" si="4"/>
        <v>9485.7999999999993</v>
      </c>
    </row>
    <row r="11" spans="1:20" x14ac:dyDescent="0.3">
      <c r="A11">
        <v>8</v>
      </c>
      <c r="B11" s="4" t="s">
        <v>115</v>
      </c>
      <c r="C11" s="4">
        <v>4397.62</v>
      </c>
      <c r="D11" s="4">
        <v>4397.55</v>
      </c>
      <c r="E11" s="4">
        <f t="shared" si="0"/>
        <v>8795.17</v>
      </c>
      <c r="F11" s="4">
        <v>443.37</v>
      </c>
      <c r="G11" s="4">
        <v>110.84</v>
      </c>
      <c r="H11" s="4">
        <v>1108.42</v>
      </c>
      <c r="I11" s="4">
        <v>343.27</v>
      </c>
      <c r="J11" s="4">
        <v>396.46</v>
      </c>
      <c r="K11" s="4">
        <f t="shared" si="1"/>
        <v>739.73</v>
      </c>
      <c r="L11" s="4">
        <v>112.35</v>
      </c>
      <c r="M11" s="4">
        <v>119.84</v>
      </c>
      <c r="N11" s="24">
        <f t="shared" si="2"/>
        <v>232.19</v>
      </c>
      <c r="O11" s="24">
        <v>0</v>
      </c>
      <c r="P11" s="24">
        <v>0.08</v>
      </c>
      <c r="Q11">
        <f t="shared" si="3"/>
        <v>0.08</v>
      </c>
      <c r="R11" s="24">
        <f>C11-(I11+L11+O11)</f>
        <v>3942</v>
      </c>
      <c r="S11" s="24">
        <f t="shared" si="5"/>
        <v>5543.8</v>
      </c>
      <c r="T11" s="24">
        <f t="shared" si="4"/>
        <v>9485.7999999999993</v>
      </c>
    </row>
    <row r="12" spans="1:20" x14ac:dyDescent="0.3">
      <c r="A12">
        <v>9</v>
      </c>
      <c r="B12" s="4" t="s">
        <v>116</v>
      </c>
      <c r="C12" s="4">
        <v>4397.62</v>
      </c>
      <c r="D12" s="4">
        <v>4397.55</v>
      </c>
      <c r="E12" s="4">
        <f t="shared" si="0"/>
        <v>8795.17</v>
      </c>
      <c r="F12" s="4">
        <v>443.37</v>
      </c>
      <c r="G12" s="4">
        <v>110.84</v>
      </c>
      <c r="H12" s="4">
        <v>1108.42</v>
      </c>
      <c r="I12" s="4">
        <v>343.27</v>
      </c>
      <c r="J12" s="4">
        <v>396.46</v>
      </c>
      <c r="K12" s="4">
        <f t="shared" si="1"/>
        <v>739.73</v>
      </c>
      <c r="L12" s="4">
        <v>112.35</v>
      </c>
      <c r="M12" s="4">
        <v>119.84</v>
      </c>
      <c r="N12" s="24">
        <f t="shared" si="2"/>
        <v>232.19</v>
      </c>
      <c r="O12" s="24">
        <v>0</v>
      </c>
      <c r="P12" s="24">
        <v>0.08</v>
      </c>
      <c r="Q12">
        <f t="shared" si="3"/>
        <v>0.08</v>
      </c>
      <c r="R12" s="24">
        <f>C12-(I12+L12+O12)</f>
        <v>3942</v>
      </c>
      <c r="S12" s="24">
        <f t="shared" si="5"/>
        <v>5543.8</v>
      </c>
      <c r="T12" s="24">
        <f t="shared" si="4"/>
        <v>9485.7999999999993</v>
      </c>
    </row>
    <row r="13" spans="1:20" x14ac:dyDescent="0.3">
      <c r="A13">
        <v>10</v>
      </c>
      <c r="B13" s="4" t="s">
        <v>117</v>
      </c>
      <c r="C13" s="4">
        <v>4397.62</v>
      </c>
      <c r="D13" s="4">
        <v>4397.55</v>
      </c>
      <c r="E13" s="4">
        <f t="shared" si="0"/>
        <v>8795.17</v>
      </c>
      <c r="F13" s="4">
        <v>443.37</v>
      </c>
      <c r="G13" s="4">
        <v>110.84</v>
      </c>
      <c r="H13" s="4">
        <v>1108.42</v>
      </c>
      <c r="I13" s="4">
        <v>343.27</v>
      </c>
      <c r="J13" s="4">
        <v>396.46</v>
      </c>
      <c r="K13" s="4">
        <f t="shared" si="1"/>
        <v>739.73</v>
      </c>
      <c r="L13" s="4">
        <v>112.35</v>
      </c>
      <c r="M13" s="4">
        <v>119.84</v>
      </c>
      <c r="N13" s="24">
        <f t="shared" si="2"/>
        <v>232.19</v>
      </c>
      <c r="O13" s="24">
        <v>0</v>
      </c>
      <c r="P13" s="24">
        <v>0.08</v>
      </c>
      <c r="Q13">
        <f t="shared" si="3"/>
        <v>0.08</v>
      </c>
      <c r="R13" s="24">
        <f>C13-(I13+L13+O13)</f>
        <v>3942</v>
      </c>
      <c r="S13" s="24">
        <f t="shared" si="5"/>
        <v>5543.8</v>
      </c>
      <c r="T13" s="24">
        <f t="shared" si="4"/>
        <v>9485.7999999999993</v>
      </c>
    </row>
    <row r="14" spans="1:20" x14ac:dyDescent="0.3">
      <c r="A14">
        <v>11</v>
      </c>
      <c r="B14" s="4" t="s">
        <v>118</v>
      </c>
      <c r="C14" s="4">
        <v>4397.62</v>
      </c>
      <c r="D14" s="4">
        <v>4397.55</v>
      </c>
      <c r="E14" s="4">
        <f t="shared" si="0"/>
        <v>8795.17</v>
      </c>
      <c r="F14" s="4">
        <v>443.37</v>
      </c>
      <c r="G14" s="4">
        <v>110.84</v>
      </c>
      <c r="H14" s="4">
        <v>1108.42</v>
      </c>
      <c r="I14" s="4">
        <v>343.27</v>
      </c>
      <c r="J14" s="4">
        <v>396.46</v>
      </c>
      <c r="K14" s="4">
        <f t="shared" si="1"/>
        <v>739.73</v>
      </c>
      <c r="L14" s="4">
        <v>112.35</v>
      </c>
      <c r="M14" s="4">
        <v>119.84</v>
      </c>
      <c r="N14" s="24">
        <f t="shared" si="2"/>
        <v>232.19</v>
      </c>
      <c r="O14" s="24">
        <v>0</v>
      </c>
      <c r="P14" s="24">
        <v>0.08</v>
      </c>
      <c r="Q14">
        <f t="shared" si="3"/>
        <v>0.08</v>
      </c>
      <c r="R14" s="24">
        <f>C14-(I14+L14+O14)</f>
        <v>3942</v>
      </c>
      <c r="S14" s="24">
        <f t="shared" si="5"/>
        <v>5543.8</v>
      </c>
      <c r="T14" s="24">
        <f t="shared" si="4"/>
        <v>9485.7999999999993</v>
      </c>
    </row>
    <row r="15" spans="1:20" x14ac:dyDescent="0.3">
      <c r="A15">
        <v>12</v>
      </c>
      <c r="B15" s="4" t="s">
        <v>140</v>
      </c>
      <c r="C15" s="4">
        <v>5435.25</v>
      </c>
      <c r="D15" s="4">
        <v>5435.25</v>
      </c>
      <c r="E15" s="4">
        <f t="shared" si="0"/>
        <v>10870.5</v>
      </c>
      <c r="F15" s="4">
        <v>547.99</v>
      </c>
      <c r="G15" s="4">
        <v>137</v>
      </c>
      <c r="H15" s="4">
        <v>1369.98</v>
      </c>
      <c r="I15" s="4">
        <v>491.56</v>
      </c>
      <c r="J15" s="4">
        <v>588.23</v>
      </c>
      <c r="K15" s="4">
        <f t="shared" si="1"/>
        <v>1079.79</v>
      </c>
      <c r="L15" s="4">
        <v>142.44</v>
      </c>
      <c r="M15" s="4">
        <v>151.93</v>
      </c>
      <c r="N15" s="24">
        <f t="shared" si="2"/>
        <v>294.37</v>
      </c>
      <c r="O15">
        <v>0.05</v>
      </c>
      <c r="P15" s="24">
        <v>0.06</v>
      </c>
      <c r="Q15">
        <f t="shared" si="3"/>
        <v>0.11</v>
      </c>
      <c r="R15" s="24">
        <f>C15-(I15+L15+O15)</f>
        <v>4801.2</v>
      </c>
      <c r="S15" s="24">
        <f t="shared" si="5"/>
        <v>6749.9999999999991</v>
      </c>
      <c r="T15" s="24">
        <f t="shared" si="4"/>
        <v>11551.199999999999</v>
      </c>
    </row>
    <row r="16" spans="1:20" x14ac:dyDescent="0.3">
      <c r="A16">
        <v>13</v>
      </c>
      <c r="B16" s="4" t="s">
        <v>119</v>
      </c>
      <c r="C16" s="4">
        <v>4397.62</v>
      </c>
      <c r="D16" s="4">
        <v>4397.55</v>
      </c>
      <c r="E16" s="4">
        <f t="shared" si="0"/>
        <v>8795.17</v>
      </c>
      <c r="F16" s="4">
        <v>443.37</v>
      </c>
      <c r="G16" s="4">
        <v>110.84</v>
      </c>
      <c r="H16" s="4">
        <v>1108.42</v>
      </c>
      <c r="I16" s="4">
        <v>343.27</v>
      </c>
      <c r="J16" s="4">
        <v>396.46</v>
      </c>
      <c r="K16" s="4">
        <f t="shared" si="1"/>
        <v>739.73</v>
      </c>
      <c r="L16" s="4">
        <v>112.35</v>
      </c>
      <c r="M16" s="4">
        <v>119.84</v>
      </c>
      <c r="N16" s="24">
        <f t="shared" si="2"/>
        <v>232.19</v>
      </c>
      <c r="O16" s="24">
        <v>0</v>
      </c>
      <c r="P16" s="24">
        <v>0.08</v>
      </c>
      <c r="Q16">
        <f t="shared" si="3"/>
        <v>0.08</v>
      </c>
      <c r="R16" s="24">
        <f>C16-(I16+L16+O16)</f>
        <v>3942</v>
      </c>
      <c r="S16" s="24">
        <f t="shared" si="5"/>
        <v>5543.8</v>
      </c>
      <c r="T16" s="24">
        <f t="shared" si="4"/>
        <v>9485.7999999999993</v>
      </c>
    </row>
    <row r="17" spans="1:20" x14ac:dyDescent="0.3">
      <c r="A17">
        <v>14</v>
      </c>
      <c r="B17" s="4" t="s">
        <v>120</v>
      </c>
      <c r="C17" s="4">
        <v>4397.62</v>
      </c>
      <c r="D17" s="4">
        <v>4397.55</v>
      </c>
      <c r="E17" s="4">
        <f t="shared" si="0"/>
        <v>8795.17</v>
      </c>
      <c r="F17" s="4">
        <v>443.37</v>
      </c>
      <c r="G17" s="4">
        <v>110.84</v>
      </c>
      <c r="H17" s="4">
        <v>1108.42</v>
      </c>
      <c r="I17" s="4">
        <v>343.27</v>
      </c>
      <c r="J17" s="4">
        <v>396.46</v>
      </c>
      <c r="K17" s="4">
        <f t="shared" si="1"/>
        <v>739.73</v>
      </c>
      <c r="L17" s="4">
        <v>112.35</v>
      </c>
      <c r="M17" s="4">
        <v>119.84</v>
      </c>
      <c r="N17" s="24">
        <f t="shared" si="2"/>
        <v>232.19</v>
      </c>
      <c r="O17" s="24">
        <v>0</v>
      </c>
      <c r="P17" s="24">
        <v>0.08</v>
      </c>
      <c r="Q17">
        <f t="shared" si="3"/>
        <v>0.08</v>
      </c>
      <c r="R17" s="24">
        <f>C17-(I17+L17+O17)</f>
        <v>3942</v>
      </c>
      <c r="S17" s="24">
        <f t="shared" si="5"/>
        <v>5543.8</v>
      </c>
      <c r="T17" s="24">
        <f t="shared" si="4"/>
        <v>9485.7999999999993</v>
      </c>
    </row>
    <row r="18" spans="1:20" x14ac:dyDescent="0.3">
      <c r="A18">
        <v>15</v>
      </c>
      <c r="B18" s="4" t="s">
        <v>121</v>
      </c>
      <c r="C18" s="4">
        <v>4397.62</v>
      </c>
      <c r="D18" s="4">
        <v>4397.55</v>
      </c>
      <c r="E18" s="4">
        <f t="shared" si="0"/>
        <v>8795.17</v>
      </c>
      <c r="F18" s="4">
        <v>443.37</v>
      </c>
      <c r="G18" s="4">
        <v>110.84</v>
      </c>
      <c r="H18" s="4">
        <v>1108.42</v>
      </c>
      <c r="I18" s="4">
        <v>343.27</v>
      </c>
      <c r="J18" s="4">
        <v>396.46</v>
      </c>
      <c r="K18" s="4">
        <f t="shared" si="1"/>
        <v>739.73</v>
      </c>
      <c r="L18" s="4">
        <v>112.35</v>
      </c>
      <c r="M18" s="4">
        <v>119.84</v>
      </c>
      <c r="N18" s="24">
        <f t="shared" si="2"/>
        <v>232.19</v>
      </c>
      <c r="O18" s="24">
        <v>0</v>
      </c>
      <c r="P18" s="24">
        <v>0.08</v>
      </c>
      <c r="Q18">
        <f t="shared" si="3"/>
        <v>0.08</v>
      </c>
      <c r="R18" s="24">
        <f>C18-(I18+L18+O18)</f>
        <v>3942</v>
      </c>
      <c r="S18" s="24">
        <f t="shared" si="5"/>
        <v>5543.8</v>
      </c>
      <c r="T18" s="24">
        <f t="shared" si="4"/>
        <v>9485.7999999999993</v>
      </c>
    </row>
    <row r="19" spans="1:20" x14ac:dyDescent="0.3">
      <c r="A19">
        <v>16</v>
      </c>
      <c r="B19" s="4" t="s">
        <v>122</v>
      </c>
      <c r="C19" s="4">
        <v>4397.62</v>
      </c>
      <c r="D19" s="4">
        <v>4397.55</v>
      </c>
      <c r="E19" s="4">
        <f t="shared" si="0"/>
        <v>8795.17</v>
      </c>
      <c r="F19" s="4">
        <v>443.37</v>
      </c>
      <c r="G19" s="4">
        <v>110.84</v>
      </c>
      <c r="H19" s="4">
        <v>1108.42</v>
      </c>
      <c r="I19" s="4">
        <v>343.27</v>
      </c>
      <c r="J19" s="4">
        <v>396.46</v>
      </c>
      <c r="K19" s="4">
        <f t="shared" si="1"/>
        <v>739.73</v>
      </c>
      <c r="L19" s="4">
        <v>112.35</v>
      </c>
      <c r="M19" s="4">
        <v>119.84</v>
      </c>
      <c r="N19" s="24">
        <f t="shared" si="2"/>
        <v>232.19</v>
      </c>
      <c r="O19" s="24">
        <v>0</v>
      </c>
      <c r="P19" s="24">
        <v>0.08</v>
      </c>
      <c r="Q19">
        <f t="shared" si="3"/>
        <v>0.08</v>
      </c>
      <c r="R19" s="24">
        <f>C19-(I19+L19+O19)</f>
        <v>3942</v>
      </c>
      <c r="S19" s="24">
        <f t="shared" si="5"/>
        <v>5543.8</v>
      </c>
      <c r="T19" s="24">
        <f t="shared" si="4"/>
        <v>9485.7999999999993</v>
      </c>
    </row>
    <row r="20" spans="1:20" x14ac:dyDescent="0.3">
      <c r="A20">
        <v>17</v>
      </c>
      <c r="B20" s="4" t="s">
        <v>123</v>
      </c>
      <c r="C20" s="4">
        <v>4397.62</v>
      </c>
      <c r="D20" s="4">
        <v>4397.55</v>
      </c>
      <c r="E20" s="4">
        <f t="shared" si="0"/>
        <v>8795.17</v>
      </c>
      <c r="F20" s="4">
        <v>443.37</v>
      </c>
      <c r="G20" s="4">
        <v>110.84</v>
      </c>
      <c r="H20" s="4">
        <v>1108.42</v>
      </c>
      <c r="I20" s="4">
        <v>343.27</v>
      </c>
      <c r="J20" s="4">
        <v>396.46</v>
      </c>
      <c r="K20" s="4">
        <f t="shared" si="1"/>
        <v>739.73</v>
      </c>
      <c r="L20" s="4">
        <v>112.35</v>
      </c>
      <c r="M20" s="4">
        <v>119.84</v>
      </c>
      <c r="N20" s="24">
        <f t="shared" si="2"/>
        <v>232.19</v>
      </c>
      <c r="O20" s="24">
        <v>0</v>
      </c>
      <c r="P20" s="24">
        <v>0.08</v>
      </c>
      <c r="Q20">
        <f t="shared" si="3"/>
        <v>0.08</v>
      </c>
      <c r="R20" s="24">
        <f>C20-(I20+L20+O20)</f>
        <v>3942</v>
      </c>
      <c r="S20" s="24">
        <f t="shared" si="5"/>
        <v>5543.8</v>
      </c>
      <c r="T20" s="24">
        <f t="shared" si="4"/>
        <v>9485.7999999999993</v>
      </c>
    </row>
    <row r="21" spans="1:20" x14ac:dyDescent="0.3">
      <c r="A21">
        <v>18</v>
      </c>
      <c r="B21" s="4" t="s">
        <v>124</v>
      </c>
      <c r="C21" s="4">
        <v>4397.62</v>
      </c>
      <c r="D21" s="4">
        <v>4397.55</v>
      </c>
      <c r="E21" s="4">
        <f t="shared" si="0"/>
        <v>8795.17</v>
      </c>
      <c r="F21" s="4">
        <v>443.37</v>
      </c>
      <c r="G21" s="4">
        <v>110.84</v>
      </c>
      <c r="H21" s="4">
        <v>1108.42</v>
      </c>
      <c r="I21" s="4">
        <v>343.27</v>
      </c>
      <c r="J21" s="4">
        <v>396.46</v>
      </c>
      <c r="K21" s="4">
        <f t="shared" si="1"/>
        <v>739.73</v>
      </c>
      <c r="L21" s="4">
        <v>112.35</v>
      </c>
      <c r="M21" s="4">
        <v>119.84</v>
      </c>
      <c r="N21" s="24">
        <f t="shared" si="2"/>
        <v>232.19</v>
      </c>
      <c r="O21" s="24">
        <v>0</v>
      </c>
      <c r="P21" s="24">
        <v>0.08</v>
      </c>
      <c r="Q21">
        <f t="shared" si="3"/>
        <v>0.08</v>
      </c>
      <c r="R21" s="24">
        <f>C21-(I21+L21+O21)</f>
        <v>3942</v>
      </c>
      <c r="S21" s="24">
        <f t="shared" si="5"/>
        <v>5543.8</v>
      </c>
      <c r="T21" s="24">
        <f t="shared" si="4"/>
        <v>9485.7999999999993</v>
      </c>
    </row>
    <row r="22" spans="1:20" x14ac:dyDescent="0.3">
      <c r="A22">
        <v>19</v>
      </c>
      <c r="B22" s="4" t="s">
        <v>125</v>
      </c>
      <c r="C22" s="4">
        <v>4397.62</v>
      </c>
      <c r="D22" s="4">
        <v>4397.55</v>
      </c>
      <c r="E22" s="4">
        <f t="shared" si="0"/>
        <v>8795.17</v>
      </c>
      <c r="F22" s="4">
        <v>443.37</v>
      </c>
      <c r="G22" s="4">
        <v>110.84</v>
      </c>
      <c r="H22" s="4">
        <v>1108.42</v>
      </c>
      <c r="I22" s="4">
        <v>343.27</v>
      </c>
      <c r="J22" s="4">
        <v>396.46</v>
      </c>
      <c r="K22" s="4">
        <f t="shared" si="1"/>
        <v>739.73</v>
      </c>
      <c r="L22" s="4">
        <v>112.35</v>
      </c>
      <c r="M22" s="4">
        <v>119.84</v>
      </c>
      <c r="N22" s="24">
        <f t="shared" si="2"/>
        <v>232.19</v>
      </c>
      <c r="O22" s="24">
        <v>0</v>
      </c>
      <c r="P22" s="24">
        <v>0.08</v>
      </c>
      <c r="Q22">
        <f t="shared" si="3"/>
        <v>0.08</v>
      </c>
      <c r="R22" s="24">
        <f>C22-(I22+L22+O22)</f>
        <v>3942</v>
      </c>
      <c r="S22" s="24">
        <f t="shared" si="5"/>
        <v>5543.8</v>
      </c>
      <c r="T22" s="24">
        <f t="shared" si="4"/>
        <v>9485.7999999999993</v>
      </c>
    </row>
    <row r="23" spans="1:20" x14ac:dyDescent="0.3">
      <c r="A23">
        <v>20</v>
      </c>
      <c r="B23" s="4" t="s">
        <v>126</v>
      </c>
      <c r="C23" s="4">
        <v>4397.62</v>
      </c>
      <c r="D23" s="4">
        <v>4397.55</v>
      </c>
      <c r="E23" s="4">
        <f t="shared" si="0"/>
        <v>8795.17</v>
      </c>
      <c r="F23" s="4">
        <v>443.37</v>
      </c>
      <c r="G23" s="4">
        <v>110.84</v>
      </c>
      <c r="H23" s="4">
        <v>1108.42</v>
      </c>
      <c r="I23" s="4">
        <v>343.27</v>
      </c>
      <c r="J23" s="4">
        <v>396.46</v>
      </c>
      <c r="K23" s="4">
        <f t="shared" si="1"/>
        <v>739.73</v>
      </c>
      <c r="L23" s="4">
        <v>112.35</v>
      </c>
      <c r="M23" s="4">
        <v>119.84</v>
      </c>
      <c r="N23" s="24">
        <f t="shared" si="2"/>
        <v>232.19</v>
      </c>
      <c r="O23" s="24">
        <v>0</v>
      </c>
      <c r="P23" s="24">
        <v>0.08</v>
      </c>
      <c r="Q23">
        <f t="shared" si="3"/>
        <v>0.08</v>
      </c>
      <c r="R23" s="24">
        <f>C23-(I23+L23+O23)</f>
        <v>3942</v>
      </c>
      <c r="S23" s="24">
        <f t="shared" si="5"/>
        <v>5543.8</v>
      </c>
      <c r="T23" s="24">
        <f t="shared" si="4"/>
        <v>9485.7999999999993</v>
      </c>
    </row>
    <row r="24" spans="1:20" x14ac:dyDescent="0.3">
      <c r="A24">
        <v>21</v>
      </c>
      <c r="B24" s="4" t="s">
        <v>127</v>
      </c>
      <c r="C24" s="4">
        <v>4397.62</v>
      </c>
      <c r="D24" s="4">
        <v>4397.55</v>
      </c>
      <c r="E24" s="4">
        <f t="shared" si="0"/>
        <v>8795.17</v>
      </c>
      <c r="F24" s="4">
        <v>443.37</v>
      </c>
      <c r="G24" s="4">
        <v>110.84</v>
      </c>
      <c r="H24" s="4">
        <v>1108.42</v>
      </c>
      <c r="I24" s="4">
        <v>343.27</v>
      </c>
      <c r="J24" s="4">
        <v>396.46</v>
      </c>
      <c r="K24" s="4">
        <f t="shared" si="1"/>
        <v>739.73</v>
      </c>
      <c r="L24" s="4">
        <v>112.35</v>
      </c>
      <c r="M24" s="4">
        <v>119.84</v>
      </c>
      <c r="N24" s="24">
        <f t="shared" si="2"/>
        <v>232.19</v>
      </c>
      <c r="O24" s="24">
        <v>0</v>
      </c>
      <c r="P24" s="24">
        <v>0.08</v>
      </c>
      <c r="Q24">
        <f t="shared" si="3"/>
        <v>0.08</v>
      </c>
      <c r="R24" s="24">
        <f>C24-(I24+L24+O24)</f>
        <v>3942</v>
      </c>
      <c r="S24" s="24">
        <f t="shared" si="5"/>
        <v>5543.8</v>
      </c>
      <c r="T24" s="24">
        <f t="shared" si="4"/>
        <v>9485.7999999999993</v>
      </c>
    </row>
    <row r="25" spans="1:20" x14ac:dyDescent="0.3">
      <c r="A25">
        <v>22</v>
      </c>
      <c r="B25" s="4" t="s">
        <v>128</v>
      </c>
      <c r="C25" s="4">
        <v>4397.62</v>
      </c>
      <c r="D25" s="4">
        <v>4397.55</v>
      </c>
      <c r="E25" s="4">
        <f t="shared" si="0"/>
        <v>8795.17</v>
      </c>
      <c r="F25" s="4">
        <v>443.37</v>
      </c>
      <c r="G25" s="4">
        <v>110.84</v>
      </c>
      <c r="H25" s="4">
        <v>1108.42</v>
      </c>
      <c r="I25" s="4">
        <v>343.27</v>
      </c>
      <c r="J25" s="4">
        <v>396.46</v>
      </c>
      <c r="K25" s="4">
        <f t="shared" si="1"/>
        <v>739.73</v>
      </c>
      <c r="L25" s="4">
        <v>112.35</v>
      </c>
      <c r="M25" s="4">
        <v>119.84</v>
      </c>
      <c r="N25" s="24">
        <f t="shared" si="2"/>
        <v>232.19</v>
      </c>
      <c r="O25" s="24">
        <v>0</v>
      </c>
      <c r="P25" s="24">
        <v>0.08</v>
      </c>
      <c r="Q25">
        <f t="shared" si="3"/>
        <v>0.08</v>
      </c>
      <c r="R25" s="24">
        <f>C25-(I25+L25+O25)</f>
        <v>3942</v>
      </c>
      <c r="S25" s="24">
        <f t="shared" si="5"/>
        <v>5543.8</v>
      </c>
      <c r="T25" s="24">
        <f t="shared" si="4"/>
        <v>9485.7999999999993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2023-06-29T18:29:53Z</dcterms:modified>
</cp:coreProperties>
</file>