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13_ncr:1_{FB08F567-FBB4-41B4-A876-071234E0511F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1" i="1" l="1"/>
  <c r="M161" i="1" s="1"/>
  <c r="G161" i="1"/>
  <c r="D151" i="1"/>
  <c r="D153" i="1" s="1"/>
  <c r="D152" i="1"/>
  <c r="D150" i="1"/>
  <c r="E145" i="1"/>
  <c r="F145" i="1"/>
  <c r="G145" i="1"/>
  <c r="D143" i="1"/>
  <c r="D144" i="1"/>
  <c r="D142" i="1"/>
  <c r="D127" i="1"/>
  <c r="D128" i="1" s="1"/>
  <c r="E119" i="1"/>
  <c r="O134" i="1"/>
  <c r="O135" i="1"/>
  <c r="O136" i="1"/>
  <c r="O133" i="1"/>
  <c r="D145" i="1" l="1"/>
  <c r="O137" i="1"/>
  <c r="H118" i="1"/>
  <c r="D118" i="1"/>
  <c r="G110" i="1"/>
  <c r="H88" i="1"/>
  <c r="H87" i="1"/>
  <c r="O87" i="1" s="1"/>
  <c r="H86" i="1"/>
  <c r="O86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I162" i="1"/>
  <c r="G162" i="1"/>
  <c r="D162" i="1"/>
  <c r="E162" i="1"/>
  <c r="F162" i="1"/>
  <c r="H162" i="1"/>
  <c r="J162" i="1"/>
  <c r="K162" i="1"/>
  <c r="D23" i="1"/>
  <c r="D137" i="1"/>
  <c r="E137" i="1"/>
  <c r="F137" i="1"/>
  <c r="G137" i="1"/>
  <c r="H137" i="1"/>
  <c r="J137" i="1"/>
  <c r="K137" i="1"/>
  <c r="L137" i="1"/>
  <c r="M137" i="1"/>
  <c r="N137" i="1"/>
  <c r="I134" i="1"/>
  <c r="P134" i="1" s="1"/>
  <c r="I135" i="1"/>
  <c r="P135" i="1" s="1"/>
  <c r="I136" i="1"/>
  <c r="P136" i="1" s="1"/>
  <c r="I133" i="1"/>
  <c r="P133" i="1" s="1"/>
  <c r="C137" i="1"/>
  <c r="H116" i="1"/>
  <c r="I116" i="1" s="1"/>
  <c r="H117" i="1"/>
  <c r="I117" i="1" s="1"/>
  <c r="H115" i="1"/>
  <c r="I115" i="1" s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C162" i="1"/>
  <c r="L162" i="1"/>
  <c r="G153" i="1"/>
  <c r="F153" i="1"/>
  <c r="E153" i="1"/>
  <c r="C153" i="1"/>
  <c r="H152" i="1"/>
  <c r="H153" i="1" s="1"/>
  <c r="C145" i="1"/>
  <c r="H144" i="1"/>
  <c r="H145" i="1" s="1"/>
  <c r="G128" i="1"/>
  <c r="F128" i="1"/>
  <c r="E128" i="1"/>
  <c r="C128" i="1"/>
  <c r="H127" i="1"/>
  <c r="H128" i="1" s="1"/>
  <c r="G119" i="1"/>
  <c r="F119" i="1"/>
  <c r="C119" i="1"/>
  <c r="C110" i="1"/>
  <c r="G81" i="1"/>
  <c r="F81" i="1"/>
  <c r="E81" i="1"/>
  <c r="C81" i="1"/>
  <c r="G23" i="1"/>
  <c r="F23" i="1"/>
  <c r="E23" i="1"/>
  <c r="C23" i="1"/>
  <c r="O88" i="1" l="1"/>
  <c r="O108" i="1"/>
  <c r="I118" i="1"/>
  <c r="I119" i="1" s="1"/>
  <c r="D119" i="1"/>
  <c r="O96" i="1"/>
  <c r="P137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I137" i="1"/>
  <c r="H110" i="1"/>
  <c r="I110" i="1"/>
  <c r="M110" i="1"/>
  <c r="H119" i="1"/>
  <c r="H81" i="1"/>
  <c r="H23" i="1"/>
  <c r="M162" i="1"/>
  <c r="I127" i="1"/>
  <c r="I128" i="1" s="1"/>
  <c r="I144" i="1"/>
  <c r="I145" i="1" s="1"/>
  <c r="I152" i="1"/>
  <c r="I153" i="1" s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<sst xmlns="http://schemas.openxmlformats.org/spreadsheetml/2006/main" count="252" uniqueCount="60">
  <si>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</si>
  <si>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</si>
  <si>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</si>
  <si>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</si>
  <si>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</si>
  <si>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</si>
  <si>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</si>
  <si>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</si>
  <si>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</si>
  <si>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</si>
  <si>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</si>
  <si>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</si>
  <si>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</si>
  <si>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</si>
  <si>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</si>
  <si>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</si>
  <si>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NOMINAS COMPLETAS MENSUALES POR PUESTO JULIO DEL 2022</t>
  </si>
  <si>
    <t>NOMINAS COMPLETAS MENSUALES POR PUESTO AGOSTO DEL 2022</t>
  </si>
  <si>
    <t>NOMINAS COMPLETAS MENSUALES POR PUESTO SEPTIEMBRE DEL 2022</t>
  </si>
  <si>
    <t>NOMINAS COMPLETAS MENSUALES POR PUESTO OCTUBRE DEL 2022</t>
  </si>
  <si>
    <t>NOMINAS COMPLETAS MENSUALES POR PUESTO NOVIEMBRE DEL 2022</t>
  </si>
  <si>
    <t>NOMINAS COMPLETAS MENSUALES POR PUESTO DICIEMBRE DEL 2022</t>
  </si>
  <si>
    <t>ISR Art. 174</t>
  </si>
  <si>
    <t>IMSS</t>
  </si>
  <si>
    <t>SALARIO</t>
  </si>
  <si>
    <t>TOTAL DE PERCEPCIONES</t>
  </si>
  <si>
    <t>AGUINALDO</t>
  </si>
  <si>
    <t>PRIMA VACACIONAL</t>
  </si>
  <si>
    <t>VACACIONES A TIEMPO</t>
  </si>
  <si>
    <t>VACACIONES</t>
  </si>
  <si>
    <t>INDEMNIZACIÓN</t>
  </si>
  <si>
    <t>AJUSTE AL NETO</t>
  </si>
  <si>
    <t>ISR AGUINALDO</t>
  </si>
  <si>
    <t>I.S.R. ART.174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</si>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</sst>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2" xfId="1" applyFont="1" applyBorder="1" applyAlignment="1">
      <alignment vertical="center" wrapText="1"/>
    </xf>
    <xf numFmtId="44" fontId="3" fillId="0" borderId="2" xfId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R162"/>
  <sheetViews>
    <sheetView tabSelected="1" topLeftCell="A142" zoomScale="70" zoomScaleNormal="70" workbookViewId="0">
      <selection activeCell="I89" sqref="I89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9" ht="28.8" x14ac:dyDescent="0.3">
      <c r="A3" s="3" t="s">
        <v>1</v>
      </c>
      <c r="B3" s="4" t="s">
        <v>2</v>
      </c>
      <c r="C3" s="5" t="s">
        <v>24</v>
      </c>
      <c r="D3" s="5" t="s">
        <v>25</v>
      </c>
      <c r="E3" s="5" t="s">
        <v>3</v>
      </c>
      <c r="F3" s="5" t="s">
        <v>23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20">
        <v>109032.97</v>
      </c>
      <c r="D7" s="20">
        <v>109032.97</v>
      </c>
      <c r="E7" s="20">
        <v>19910.760000000002</v>
      </c>
      <c r="F7" s="20">
        <v>3611.09</v>
      </c>
      <c r="G7" s="20">
        <v>0.32</v>
      </c>
      <c r="H7" s="20">
        <v>23522.170000000002</v>
      </c>
      <c r="I7" s="20">
        <v>85510.8</v>
      </c>
    </row>
    <row r="10" spans="1:9" ht="18" x14ac:dyDescent="0.3">
      <c r="A10" s="1"/>
      <c r="B10" s="22" t="s">
        <v>11</v>
      </c>
      <c r="C10" s="22"/>
      <c r="D10" s="22"/>
      <c r="E10" s="22"/>
      <c r="F10" s="22"/>
      <c r="G10" s="22"/>
      <c r="H10" s="22"/>
    </row>
    <row r="11" spans="1:9" ht="28.8" x14ac:dyDescent="0.3">
      <c r="A11" s="3" t="s">
        <v>1</v>
      </c>
      <c r="B11" s="4" t="s">
        <v>2</v>
      </c>
      <c r="C11" s="5" t="s">
        <v>24</v>
      </c>
      <c r="D11" s="5" t="s">
        <v>25</v>
      </c>
      <c r="E11" s="5" t="s">
        <v>3</v>
      </c>
      <c r="F11" s="5" t="s">
        <v>23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20">
        <v>105397.69999999998</v>
      </c>
      <c r="D15" s="20">
        <v>105397.69999999998</v>
      </c>
      <c r="E15" s="20">
        <v>18956.66</v>
      </c>
      <c r="F15" s="20">
        <v>3261.66</v>
      </c>
      <c r="G15" s="20">
        <v>0.18</v>
      </c>
      <c r="H15" s="20">
        <v>22218.5</v>
      </c>
      <c r="I15" s="20">
        <v>83179.199999999983</v>
      </c>
    </row>
    <row r="18" spans="1:9" ht="18" x14ac:dyDescent="0.3">
      <c r="A18" s="1"/>
      <c r="B18" s="22" t="s">
        <v>12</v>
      </c>
      <c r="C18" s="22"/>
      <c r="D18" s="22"/>
      <c r="E18" s="22"/>
      <c r="F18" s="22"/>
      <c r="G18" s="22"/>
      <c r="H18" s="22"/>
    </row>
    <row r="19" spans="1:9" ht="28.8" x14ac:dyDescent="0.3">
      <c r="A19" s="3" t="s">
        <v>1</v>
      </c>
      <c r="B19" s="4" t="s">
        <v>2</v>
      </c>
      <c r="C19" s="5" t="s">
        <v>24</v>
      </c>
      <c r="D19" s="5" t="s">
        <v>25</v>
      </c>
      <c r="E19" s="5" t="s">
        <v>3</v>
      </c>
      <c r="F19" s="5" t="s">
        <v>23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20">
        <f>SUM(C20:C22)</f>
        <v>129021.13</v>
      </c>
      <c r="D23" s="20">
        <f>SUM(D20:D22)</f>
        <v>129021.13</v>
      </c>
      <c r="E23" s="20">
        <f>SUM(E20:E22)</f>
        <v>25230.300000000003</v>
      </c>
      <c r="F23" s="20">
        <f>SUM(F20:F22)</f>
        <v>3645.38</v>
      </c>
      <c r="G23" s="20">
        <f>SUM(G20:G22)</f>
        <v>0.05</v>
      </c>
      <c r="H23" s="20">
        <f>SUM(H20:H22)</f>
        <v>28875.730000000003</v>
      </c>
      <c r="I23" s="20">
        <f>SUM(I20:I22)</f>
        <v>100145.40000000001</v>
      </c>
    </row>
    <row r="26" spans="1:9" ht="18" x14ac:dyDescent="0.3">
      <c r="A26" s="1"/>
      <c r="B26" s="22" t="s">
        <v>13</v>
      </c>
      <c r="C26" s="22"/>
      <c r="D26" s="22"/>
      <c r="E26" s="22"/>
      <c r="F26" s="22"/>
      <c r="G26" s="22"/>
      <c r="H26" s="22"/>
    </row>
    <row r="27" spans="1:9" ht="28.8" x14ac:dyDescent="0.3">
      <c r="A27" s="3" t="s">
        <v>1</v>
      </c>
      <c r="B27" s="4" t="s">
        <v>2</v>
      </c>
      <c r="C27" s="5" t="s">
        <v>24</v>
      </c>
      <c r="D27" s="5" t="s">
        <v>25</v>
      </c>
      <c r="E27" s="5" t="s">
        <v>3</v>
      </c>
      <c r="F27" s="5" t="s">
        <v>23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37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38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39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40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41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42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43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44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45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46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48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47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49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50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51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52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53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54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55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56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57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20">
        <f>SUM(C28:C51)</f>
        <v>292896</v>
      </c>
      <c r="D52" s="20">
        <f t="shared" ref="D52:I52" si="3">SUM(D28:D51)</f>
        <v>292896</v>
      </c>
      <c r="E52" s="20">
        <f t="shared" si="3"/>
        <v>35287.500000000029</v>
      </c>
      <c r="F52" s="20">
        <f t="shared" si="3"/>
        <v>8055.7599999999984</v>
      </c>
      <c r="G52" s="20">
        <f t="shared" si="3"/>
        <v>0.53999999999999992</v>
      </c>
      <c r="H52" s="20">
        <f t="shared" si="3"/>
        <v>43343.799999999967</v>
      </c>
      <c r="I52" s="20">
        <f t="shared" si="3"/>
        <v>249552.19999999987</v>
      </c>
    </row>
    <row r="55" spans="1:9" ht="18" x14ac:dyDescent="0.3">
      <c r="A55" s="1"/>
      <c r="B55" s="22" t="s">
        <v>14</v>
      </c>
      <c r="C55" s="22"/>
      <c r="D55" s="22"/>
      <c r="E55" s="22"/>
      <c r="F55" s="22"/>
      <c r="G55" s="22"/>
      <c r="H55" s="22"/>
    </row>
    <row r="56" spans="1:9" ht="28.8" x14ac:dyDescent="0.3">
      <c r="A56" s="3" t="s">
        <v>1</v>
      </c>
      <c r="B56" s="4" t="s">
        <v>2</v>
      </c>
      <c r="C56" s="5" t="s">
        <v>24</v>
      </c>
      <c r="D56" s="5" t="s">
        <v>25</v>
      </c>
      <c r="E56" s="5" t="s">
        <v>3</v>
      </c>
      <c r="F56" s="5" t="s">
        <v>23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37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38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39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40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41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42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43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44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45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46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48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47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49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50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51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52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53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54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55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56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57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20">
        <f t="shared" ref="C81:I81" si="7">SUM(C57:C80)</f>
        <v>296712.15000000002</v>
      </c>
      <c r="D81" s="20">
        <f t="shared" si="7"/>
        <v>296712.15000000002</v>
      </c>
      <c r="E81" s="20">
        <f t="shared" si="7"/>
        <v>36289.330000000024</v>
      </c>
      <c r="F81" s="20">
        <f t="shared" si="7"/>
        <v>8324.3900000000012</v>
      </c>
      <c r="G81" s="20">
        <f t="shared" si="7"/>
        <v>-2.1700000000000008</v>
      </c>
      <c r="H81" s="20">
        <f t="shared" si="7"/>
        <v>44611.549999999967</v>
      </c>
      <c r="I81" s="20">
        <f t="shared" si="7"/>
        <v>252100.59999999983</v>
      </c>
    </row>
    <row r="84" spans="1:17" ht="18" x14ac:dyDescent="0.3">
      <c r="A84" s="1"/>
      <c r="B84" s="22" t="s">
        <v>15</v>
      </c>
      <c r="C84" s="22"/>
      <c r="D84" s="22"/>
      <c r="E84" s="22"/>
      <c r="F84" s="22"/>
      <c r="G84" s="22"/>
      <c r="H84" s="22"/>
    </row>
    <row r="85" spans="1:17" ht="28.8" x14ac:dyDescent="0.3">
      <c r="A85" s="3" t="s">
        <v>1</v>
      </c>
      <c r="B85" s="4" t="s">
        <v>2</v>
      </c>
      <c r="C85" s="5" t="s">
        <v>24</v>
      </c>
      <c r="D85" s="5" t="s">
        <v>26</v>
      </c>
      <c r="E85" s="5" t="s">
        <v>29</v>
      </c>
      <c r="F85" s="5" t="s">
        <v>36</v>
      </c>
      <c r="G85" s="5" t="s">
        <v>58</v>
      </c>
      <c r="H85" s="5" t="s">
        <v>25</v>
      </c>
      <c r="I85" s="5" t="s">
        <v>3</v>
      </c>
      <c r="J85" s="5" t="s">
        <v>34</v>
      </c>
      <c r="K85" s="5" t="s">
        <v>35</v>
      </c>
      <c r="L85" s="5" t="s">
        <v>23</v>
      </c>
      <c r="M85" s="5" t="s">
        <v>4</v>
      </c>
      <c r="N85" s="5" t="s">
        <v>5</v>
      </c>
      <c r="O85" s="5" t="s">
        <v>6</v>
      </c>
    </row>
    <row r="86" spans="1:17" x14ac:dyDescent="0.3">
      <c r="A86" s="27">
        <v>1</v>
      </c>
      <c r="B86" s="28" t="s">
        <v>7</v>
      </c>
      <c r="C86" s="29">
        <v>32179</v>
      </c>
      <c r="D86" s="29">
        <v>40223.75</v>
      </c>
      <c r="E86" s="29">
        <v>16089.5</v>
      </c>
      <c r="F86" s="29">
        <v>4022.38</v>
      </c>
      <c r="G86" s="29">
        <v>0</v>
      </c>
      <c r="H86" s="29">
        <f>SUM(C86:G86)</f>
        <v>92514.63</v>
      </c>
      <c r="I86" s="30">
        <v>9762.9</v>
      </c>
      <c r="J86" s="30">
        <v>803.42</v>
      </c>
      <c r="K86" s="30">
        <v>11260.54</v>
      </c>
      <c r="L86" s="30">
        <v>1509.02</v>
      </c>
      <c r="M86" s="30">
        <v>-0.06</v>
      </c>
      <c r="N86" s="30">
        <f>SUM(I86:M86)</f>
        <v>23335.82</v>
      </c>
      <c r="O86" s="30">
        <f>H86-N86</f>
        <v>69178.81</v>
      </c>
      <c r="P86" s="21"/>
      <c r="Q86" s="21"/>
    </row>
    <row r="87" spans="1:17" x14ac:dyDescent="0.3">
      <c r="A87" s="27">
        <v>2</v>
      </c>
      <c r="B87" s="28" t="s">
        <v>8</v>
      </c>
      <c r="C87" s="29">
        <v>22072</v>
      </c>
      <c r="D87" s="29">
        <v>27590.01</v>
      </c>
      <c r="E87" s="29">
        <v>11036</v>
      </c>
      <c r="F87" s="29">
        <v>2759</v>
      </c>
      <c r="G87" s="29">
        <v>0</v>
      </c>
      <c r="H87" s="29">
        <f>SUM(C87:G87)</f>
        <v>63457.009999999995</v>
      </c>
      <c r="I87" s="30">
        <v>5789.52</v>
      </c>
      <c r="J87" s="30">
        <v>332.74</v>
      </c>
      <c r="K87" s="30">
        <v>5856.81</v>
      </c>
      <c r="L87" s="30">
        <v>1024.9000000000001</v>
      </c>
      <c r="M87" s="30">
        <v>-0.16</v>
      </c>
      <c r="N87" s="30">
        <f>SUM(I87:M87)</f>
        <v>13003.81</v>
      </c>
      <c r="O87" s="30">
        <f t="shared" ref="O87:O88" si="8">H87-N87</f>
        <v>50453.2</v>
      </c>
      <c r="P87" s="21"/>
      <c r="Q87" s="21"/>
    </row>
    <row r="88" spans="1:17" x14ac:dyDescent="0.3">
      <c r="A88" s="27">
        <v>3</v>
      </c>
      <c r="B88" s="28" t="s">
        <v>9</v>
      </c>
      <c r="C88" s="29">
        <v>22072</v>
      </c>
      <c r="D88" s="29">
        <v>27590.01</v>
      </c>
      <c r="E88" s="29">
        <v>11036</v>
      </c>
      <c r="F88" s="29">
        <v>2759</v>
      </c>
      <c r="G88" s="29">
        <v>0</v>
      </c>
      <c r="H88" s="29">
        <f>SUM(C88:G88)</f>
        <v>63457.009999999995</v>
      </c>
      <c r="I88" s="30">
        <v>5789.52</v>
      </c>
      <c r="J88" s="30">
        <v>332.74</v>
      </c>
      <c r="K88" s="30">
        <v>5856.81</v>
      </c>
      <c r="L88" s="30">
        <v>1024.9000000000001</v>
      </c>
      <c r="M88" s="30">
        <v>0.04</v>
      </c>
      <c r="N88" s="30">
        <f>SUM(I88:M88)</f>
        <v>13004.01</v>
      </c>
      <c r="O88" s="30">
        <f t="shared" si="8"/>
        <v>50452.999999999993</v>
      </c>
      <c r="P88" s="21"/>
      <c r="Q88" s="21"/>
    </row>
    <row r="89" spans="1:17" x14ac:dyDescent="0.3">
      <c r="A89" s="27">
        <v>4</v>
      </c>
      <c r="B89" s="28" t="s">
        <v>37</v>
      </c>
      <c r="C89" s="29">
        <v>8100</v>
      </c>
      <c r="D89" s="29">
        <v>1176.1600000000001</v>
      </c>
      <c r="E89" s="29">
        <v>470.47</v>
      </c>
      <c r="F89" s="29">
        <v>117.62</v>
      </c>
      <c r="G89" s="29">
        <v>184.97</v>
      </c>
      <c r="H89" s="29">
        <f>SUM(C89:F89)</f>
        <v>9864.25</v>
      </c>
      <c r="I89" s="30">
        <v>610.9</v>
      </c>
      <c r="J89" s="30">
        <v>0</v>
      </c>
      <c r="K89" s="30">
        <v>0</v>
      </c>
      <c r="L89" s="30">
        <f>202.66+101.33</f>
        <v>303.99</v>
      </c>
      <c r="M89" s="30">
        <v>0.13</v>
      </c>
      <c r="N89" s="30">
        <f>SUM(I89:M89)</f>
        <v>915.02</v>
      </c>
      <c r="O89" s="30">
        <f>H89-N89</f>
        <v>8949.23</v>
      </c>
    </row>
    <row r="90" spans="1:17" x14ac:dyDescent="0.3">
      <c r="A90" s="6">
        <v>5</v>
      </c>
      <c r="B90" s="7" t="s">
        <v>38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39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40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41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42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43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44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45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46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48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47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49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50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51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52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53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54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55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56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57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20">
        <f>SUM(C86:C109)</f>
        <v>254734.5</v>
      </c>
      <c r="D110" s="20">
        <f>SUM(D86:D109)</f>
        <v>121101.55000000006</v>
      </c>
      <c r="E110" s="20">
        <f>SUM(E86:E109)</f>
        <v>48440.710000000014</v>
      </c>
      <c r="F110" s="20">
        <f>SUM(F86:F109)</f>
        <v>12110.240000000016</v>
      </c>
      <c r="G110" s="20">
        <f>SUM(G86:G109)</f>
        <v>3858.8099999999986</v>
      </c>
      <c r="H110" s="20">
        <f>SUM(H86:H109)</f>
        <v>437101.31999999995</v>
      </c>
      <c r="I110" s="20">
        <f>SUM(I86:I109)</f>
        <v>35287.500000000029</v>
      </c>
      <c r="J110" s="20">
        <f>SUM(J86:J109)</f>
        <v>1468.8999999999999</v>
      </c>
      <c r="K110" s="20">
        <f>SUM(K86:K109)</f>
        <v>22974.160000000003</v>
      </c>
      <c r="L110" s="20">
        <f>SUM(L86:L109)</f>
        <v>10172.159999999998</v>
      </c>
      <c r="M110" s="20">
        <f>SUM(M86:M109)</f>
        <v>2.1899999999999991</v>
      </c>
      <c r="N110" s="20">
        <f>SUM(N86:N109)</f>
        <v>69904.909999999974</v>
      </c>
      <c r="O110" s="20">
        <f>SUM(O86:O109)</f>
        <v>367196.41</v>
      </c>
    </row>
    <row r="111" spans="1:15" x14ac:dyDescent="0.3">
      <c r="J111" s="13"/>
    </row>
    <row r="113" spans="1:14" ht="18" x14ac:dyDescent="0.3">
      <c r="A113" s="1"/>
      <c r="B113" s="22" t="s">
        <v>16</v>
      </c>
      <c r="C113" s="22"/>
      <c r="D113" s="22"/>
      <c r="E113" s="22"/>
      <c r="F113" s="22"/>
      <c r="G113" s="22"/>
      <c r="H113" s="22"/>
    </row>
    <row r="114" spans="1:14" ht="28.8" x14ac:dyDescent="0.3">
      <c r="A114" s="3" t="s">
        <v>1</v>
      </c>
      <c r="B114" s="4" t="s">
        <v>2</v>
      </c>
      <c r="C114" s="5" t="s">
        <v>24</v>
      </c>
      <c r="D114" s="5" t="s">
        <v>25</v>
      </c>
      <c r="E114" s="5" t="s">
        <v>3</v>
      </c>
      <c r="F114" s="5" t="s">
        <v>23</v>
      </c>
      <c r="G114" s="5" t="s">
        <v>4</v>
      </c>
      <c r="H114" s="5" t="s">
        <v>5</v>
      </c>
      <c r="I114" s="5" t="s">
        <v>6</v>
      </c>
      <c r="N114" s="21"/>
    </row>
    <row r="115" spans="1:14" x14ac:dyDescent="0.3">
      <c r="A115" s="6">
        <v>1</v>
      </c>
      <c r="B115" s="7" t="s">
        <v>7</v>
      </c>
      <c r="C115" s="8">
        <v>49877.45</v>
      </c>
      <c r="D115" s="8">
        <v>49877.45</v>
      </c>
      <c r="E115" s="9">
        <v>10245.59</v>
      </c>
      <c r="F115" s="9">
        <v>1558.05</v>
      </c>
      <c r="G115" s="9">
        <v>0.01</v>
      </c>
      <c r="H115" s="9">
        <f>E115+F115+G115</f>
        <v>11803.65</v>
      </c>
      <c r="I115" s="9">
        <f>+C115-H115</f>
        <v>38073.799999999996</v>
      </c>
    </row>
    <row r="116" spans="1:14" x14ac:dyDescent="0.3">
      <c r="A116" s="6">
        <v>2</v>
      </c>
      <c r="B116" s="7" t="s">
        <v>8</v>
      </c>
      <c r="C116" s="8">
        <v>30900.799999999999</v>
      </c>
      <c r="D116" s="8">
        <v>30900.799999999999</v>
      </c>
      <c r="E116" s="9">
        <v>5270.39</v>
      </c>
      <c r="F116" s="9">
        <v>992.41</v>
      </c>
      <c r="G116" s="9">
        <v>0</v>
      </c>
      <c r="H116" s="9">
        <f>E116+F116+G116</f>
        <v>6262.8</v>
      </c>
      <c r="I116" s="9">
        <f>+C116-H116</f>
        <v>24638</v>
      </c>
    </row>
    <row r="117" spans="1:14" x14ac:dyDescent="0.3">
      <c r="A117" s="6">
        <v>3</v>
      </c>
      <c r="B117" s="7" t="s">
        <v>9</v>
      </c>
      <c r="C117" s="8">
        <v>34211.599999999999</v>
      </c>
      <c r="D117" s="8">
        <v>34211.599999999999</v>
      </c>
      <c r="E117" s="9">
        <v>6049.09</v>
      </c>
      <c r="F117" s="9">
        <v>1057.81</v>
      </c>
      <c r="G117" s="9">
        <v>0.1</v>
      </c>
      <c r="H117" s="9">
        <f>E117+F117+G117</f>
        <v>7107</v>
      </c>
      <c r="I117" s="9">
        <f>+C117-H117</f>
        <v>27104.6</v>
      </c>
    </row>
    <row r="118" spans="1:14" x14ac:dyDescent="0.3">
      <c r="A118" s="6">
        <v>4</v>
      </c>
      <c r="B118" s="7" t="s">
        <v>59</v>
      </c>
      <c r="C118" s="18">
        <v>17360</v>
      </c>
      <c r="D118" s="8">
        <f>C118</f>
        <v>17360</v>
      </c>
      <c r="E118" s="19">
        <v>2285.9</v>
      </c>
      <c r="F118" s="19">
        <v>468.91</v>
      </c>
      <c r="G118" s="19">
        <v>-0.01</v>
      </c>
      <c r="H118" s="9">
        <f>SUM(E118:G118)</f>
        <v>2754.7999999999997</v>
      </c>
      <c r="I118" s="9">
        <f>D118-H118</f>
        <v>14605.2</v>
      </c>
    </row>
    <row r="119" spans="1:14" ht="18" x14ac:dyDescent="0.3">
      <c r="A119" s="10"/>
      <c r="B119" s="11" t="s">
        <v>10</v>
      </c>
      <c r="C119" s="12">
        <f>SUM(C115:C118)</f>
        <v>132349.85</v>
      </c>
      <c r="D119" s="12">
        <f t="shared" ref="D119:E119" si="11">SUM(D115:D118)</f>
        <v>132349.85</v>
      </c>
      <c r="E119" s="12">
        <f t="shared" si="11"/>
        <v>23850.97</v>
      </c>
      <c r="F119" s="12">
        <f>SUM(F115:F118)</f>
        <v>4077.18</v>
      </c>
      <c r="G119" s="12">
        <f>SUM(G115:G118)</f>
        <v>0.1</v>
      </c>
      <c r="H119" s="12">
        <f>SUM(H115:H118)</f>
        <v>27928.25</v>
      </c>
      <c r="I119" s="12">
        <f>SUM(I115:I118)</f>
        <v>104421.59999999999</v>
      </c>
    </row>
    <row r="120" spans="1:14" ht="18" x14ac:dyDescent="0.3">
      <c r="A120" s="1"/>
      <c r="B120" s="23"/>
      <c r="C120" s="23"/>
      <c r="D120" s="23"/>
      <c r="E120" s="23"/>
      <c r="F120" s="23"/>
      <c r="G120" s="23"/>
      <c r="H120" s="23"/>
    </row>
    <row r="121" spans="1:14" ht="18" x14ac:dyDescent="0.3">
      <c r="B121" s="14"/>
      <c r="C121" s="15"/>
      <c r="D121" s="15"/>
      <c r="E121" s="15"/>
      <c r="F121" s="15"/>
      <c r="G121" s="15"/>
      <c r="H121" s="15"/>
      <c r="I121" s="15"/>
      <c r="J121" s="15"/>
    </row>
    <row r="122" spans="1:14" ht="18" x14ac:dyDescent="0.3">
      <c r="A122" s="1"/>
      <c r="B122" s="22" t="s">
        <v>17</v>
      </c>
      <c r="C122" s="22"/>
      <c r="D122" s="22"/>
      <c r="E122" s="22"/>
      <c r="F122" s="22"/>
      <c r="G122" s="22"/>
      <c r="H122" s="22"/>
    </row>
    <row r="123" spans="1:14" ht="28.8" x14ac:dyDescent="0.3">
      <c r="A123" s="3" t="s">
        <v>1</v>
      </c>
      <c r="B123" s="4" t="s">
        <v>2</v>
      </c>
      <c r="C123" s="5" t="s">
        <v>24</v>
      </c>
      <c r="D123" s="5" t="s">
        <v>25</v>
      </c>
      <c r="E123" s="5" t="s">
        <v>3</v>
      </c>
      <c r="F123" s="5" t="s">
        <v>23</v>
      </c>
      <c r="G123" s="5" t="s">
        <v>4</v>
      </c>
      <c r="H123" s="5" t="s">
        <v>5</v>
      </c>
      <c r="I123" s="5" t="s">
        <v>6</v>
      </c>
    </row>
    <row r="124" spans="1:14" x14ac:dyDescent="0.3">
      <c r="A124" s="6">
        <v>1</v>
      </c>
      <c r="B124" s="7" t="s">
        <v>7</v>
      </c>
      <c r="C124" s="8">
        <v>49877.45</v>
      </c>
      <c r="D124" s="8">
        <v>49877.45</v>
      </c>
      <c r="E124" s="9">
        <v>10245.59</v>
      </c>
      <c r="F124" s="9">
        <v>1556.86</v>
      </c>
      <c r="G124" s="9">
        <v>0</v>
      </c>
      <c r="H124" s="9">
        <v>11802.45</v>
      </c>
      <c r="I124" s="9">
        <v>38075</v>
      </c>
    </row>
    <row r="125" spans="1:14" x14ac:dyDescent="0.3">
      <c r="A125" s="6">
        <v>2</v>
      </c>
      <c r="B125" s="7" t="s">
        <v>8</v>
      </c>
      <c r="C125" s="8">
        <v>34211.599999999999</v>
      </c>
      <c r="D125" s="8">
        <v>34211.599999999999</v>
      </c>
      <c r="E125" s="9">
        <v>6049.09</v>
      </c>
      <c r="F125" s="9">
        <v>1056.6199999999999</v>
      </c>
      <c r="G125" s="9">
        <v>0.09</v>
      </c>
      <c r="H125" s="9">
        <v>7105.8</v>
      </c>
      <c r="I125" s="9">
        <v>27105.8</v>
      </c>
    </row>
    <row r="126" spans="1:14" x14ac:dyDescent="0.3">
      <c r="A126" s="6">
        <v>3</v>
      </c>
      <c r="B126" s="7" t="s">
        <v>9</v>
      </c>
      <c r="C126" s="8">
        <v>34211.599999999999</v>
      </c>
      <c r="D126" s="8">
        <v>34211.599999999999</v>
      </c>
      <c r="E126" s="9">
        <v>6049.09</v>
      </c>
      <c r="F126" s="9">
        <v>1056.6199999999999</v>
      </c>
      <c r="G126" s="9">
        <v>-0.11</v>
      </c>
      <c r="H126" s="9">
        <v>7105.6</v>
      </c>
      <c r="I126" s="9">
        <v>27106</v>
      </c>
    </row>
    <row r="127" spans="1:14" x14ac:dyDescent="0.3">
      <c r="A127" s="6">
        <v>4</v>
      </c>
      <c r="B127" s="7" t="s">
        <v>59</v>
      </c>
      <c r="C127" s="8">
        <v>8960</v>
      </c>
      <c r="D127" s="8">
        <f>C127</f>
        <v>8960</v>
      </c>
      <c r="E127" s="9">
        <v>1083.1400000000001</v>
      </c>
      <c r="F127" s="9">
        <v>241.39</v>
      </c>
      <c r="G127" s="9">
        <v>7.0000000000000007E-2</v>
      </c>
      <c r="H127" s="9">
        <f>+E127+F127+G127</f>
        <v>1324.6000000000001</v>
      </c>
      <c r="I127" s="9">
        <f>+C127-H127</f>
        <v>7635.4</v>
      </c>
    </row>
    <row r="128" spans="1:14" ht="18" x14ac:dyDescent="0.3">
      <c r="A128" s="10"/>
      <c r="B128" s="11" t="s">
        <v>10</v>
      </c>
      <c r="C128" s="20">
        <f>SUM(C124:C127)</f>
        <v>127260.65</v>
      </c>
      <c r="D128" s="20">
        <f>SUM(D124:D127)</f>
        <v>127260.65</v>
      </c>
      <c r="E128" s="20">
        <f>SUM(E124:E127)</f>
        <v>23426.91</v>
      </c>
      <c r="F128" s="20">
        <f>SUM(F124:F127)</f>
        <v>3911.4899999999993</v>
      </c>
      <c r="G128" s="20">
        <f>SUM(G124:G127)</f>
        <v>0.05</v>
      </c>
      <c r="H128" s="20">
        <f>SUM(H124:H127)</f>
        <v>27338.449999999997</v>
      </c>
      <c r="I128" s="20">
        <f>SUM(I124:I127)</f>
        <v>99922.2</v>
      </c>
    </row>
    <row r="130" spans="1:18" x14ac:dyDescent="0.3">
      <c r="J130" s="16"/>
    </row>
    <row r="131" spans="1:18" ht="18" x14ac:dyDescent="0.3">
      <c r="A131" s="1"/>
      <c r="B131" s="22" t="s">
        <v>18</v>
      </c>
      <c r="C131" s="22"/>
      <c r="D131" s="22"/>
      <c r="E131" s="22"/>
      <c r="F131" s="22"/>
      <c r="G131" s="22"/>
      <c r="H131" s="22"/>
    </row>
    <row r="132" spans="1:18" ht="28.8" x14ac:dyDescent="0.3">
      <c r="A132" s="3" t="s">
        <v>1</v>
      </c>
      <c r="B132" s="4" t="s">
        <v>2</v>
      </c>
      <c r="C132" s="5" t="s">
        <v>24</v>
      </c>
      <c r="D132" s="5" t="s">
        <v>28</v>
      </c>
      <c r="E132" s="5" t="s">
        <v>29</v>
      </c>
      <c r="F132" s="5" t="s">
        <v>27</v>
      </c>
      <c r="G132" s="5" t="s">
        <v>26</v>
      </c>
      <c r="H132" s="5" t="s">
        <v>30</v>
      </c>
      <c r="I132" s="5" t="s">
        <v>25</v>
      </c>
      <c r="J132" s="5" t="s">
        <v>3</v>
      </c>
      <c r="K132" s="17" t="s">
        <v>22</v>
      </c>
      <c r="L132" s="5" t="s">
        <v>23</v>
      </c>
      <c r="M132" s="5" t="s">
        <v>31</v>
      </c>
      <c r="N132" s="5" t="s">
        <v>32</v>
      </c>
      <c r="O132" s="5" t="s">
        <v>25</v>
      </c>
      <c r="P132" s="5" t="s">
        <v>6</v>
      </c>
    </row>
    <row r="133" spans="1:18" x14ac:dyDescent="0.3">
      <c r="A133" s="6">
        <v>1</v>
      </c>
      <c r="B133" s="24" t="s">
        <v>7</v>
      </c>
      <c r="C133" s="8">
        <v>48268.5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f>SUM(C133:H133)</f>
        <v>48268.5</v>
      </c>
      <c r="J133" s="8">
        <v>9762.9</v>
      </c>
      <c r="K133" s="8">
        <v>0</v>
      </c>
      <c r="L133" s="8">
        <v>1506.64</v>
      </c>
      <c r="M133" s="8">
        <v>0.16</v>
      </c>
      <c r="N133" s="8">
        <v>0</v>
      </c>
      <c r="O133" s="8">
        <f>SUM(J133:N133)</f>
        <v>11269.699999999999</v>
      </c>
      <c r="P133" s="8">
        <f>I133-O133</f>
        <v>36998.800000000003</v>
      </c>
    </row>
    <row r="134" spans="1:18" x14ac:dyDescent="0.3">
      <c r="A134" s="6">
        <v>2</v>
      </c>
      <c r="B134" s="24" t="s">
        <v>8</v>
      </c>
      <c r="C134" s="8">
        <v>16554</v>
      </c>
      <c r="D134" s="8">
        <v>120.94</v>
      </c>
      <c r="E134" s="8">
        <v>16554</v>
      </c>
      <c r="F134" s="8">
        <v>3922.63</v>
      </c>
      <c r="G134" s="8">
        <v>39003.949999999997</v>
      </c>
      <c r="H134" s="8">
        <v>99324</v>
      </c>
      <c r="I134" s="8">
        <f>SUM(C134:H134)</f>
        <v>175479.52</v>
      </c>
      <c r="J134" s="8">
        <v>7609.86</v>
      </c>
      <c r="K134" s="8">
        <v>10026.48</v>
      </c>
      <c r="L134" s="8">
        <v>511.26</v>
      </c>
      <c r="M134" s="8">
        <v>0.03</v>
      </c>
      <c r="N134" s="8">
        <v>9751.89</v>
      </c>
      <c r="O134" s="8">
        <f>SUM(J134:N134)</f>
        <v>27899.519999999997</v>
      </c>
      <c r="P134" s="8">
        <f>I134-O134</f>
        <v>147580</v>
      </c>
    </row>
    <row r="135" spans="1:18" x14ac:dyDescent="0.3">
      <c r="A135" s="6">
        <v>3</v>
      </c>
      <c r="B135" s="24" t="s">
        <v>9</v>
      </c>
      <c r="C135" s="8">
        <v>33108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f>SUM(C135:H135)</f>
        <v>33108</v>
      </c>
      <c r="J135" s="8">
        <v>5789.52</v>
      </c>
      <c r="K135" s="8">
        <v>0</v>
      </c>
      <c r="L135" s="8">
        <v>1022.52</v>
      </c>
      <c r="M135" s="8">
        <v>-0.04</v>
      </c>
      <c r="N135" s="16">
        <v>0</v>
      </c>
      <c r="O135" s="8">
        <f>SUM(J135:N135)</f>
        <v>6812.0000000000009</v>
      </c>
      <c r="P135" s="8">
        <f>I135-O135</f>
        <v>26296</v>
      </c>
    </row>
    <row r="136" spans="1:18" x14ac:dyDescent="0.3">
      <c r="A136" s="6">
        <v>4</v>
      </c>
      <c r="B136" s="24" t="s">
        <v>59</v>
      </c>
      <c r="C136" s="8">
        <v>9520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f>SUM(C136:H136)</f>
        <v>9520</v>
      </c>
      <c r="J136" s="8">
        <v>1083.1400000000001</v>
      </c>
      <c r="K136" s="8">
        <v>0</v>
      </c>
      <c r="L136" s="8">
        <v>256.49</v>
      </c>
      <c r="M136" s="8">
        <v>-0.06</v>
      </c>
      <c r="N136" s="8">
        <v>0</v>
      </c>
      <c r="O136" s="8">
        <f>SUM(J136:N136)</f>
        <v>1339.5700000000002</v>
      </c>
      <c r="P136" s="8">
        <f>I136-O136</f>
        <v>8180.43</v>
      </c>
      <c r="Q136" s="21"/>
      <c r="R136" s="26"/>
    </row>
    <row r="137" spans="1:18" ht="18" x14ac:dyDescent="0.3">
      <c r="A137" s="9"/>
      <c r="B137" s="25" t="s">
        <v>10</v>
      </c>
      <c r="C137" s="20">
        <f>SUM(C133:C136)</f>
        <v>107450.5</v>
      </c>
      <c r="D137" s="20">
        <f t="shared" ref="D137:M137" si="12">SUM(D133:D136)</f>
        <v>120.94</v>
      </c>
      <c r="E137" s="20">
        <f t="shared" si="12"/>
        <v>16554</v>
      </c>
      <c r="F137" s="20">
        <f t="shared" si="12"/>
        <v>3922.63</v>
      </c>
      <c r="G137" s="20">
        <f t="shared" si="12"/>
        <v>39003.949999999997</v>
      </c>
      <c r="H137" s="20">
        <f t="shared" si="12"/>
        <v>99324</v>
      </c>
      <c r="I137" s="20">
        <f t="shared" si="12"/>
        <v>266376.02</v>
      </c>
      <c r="J137" s="20">
        <f t="shared" si="12"/>
        <v>24245.42</v>
      </c>
      <c r="K137" s="20">
        <f t="shared" si="12"/>
        <v>10026.48</v>
      </c>
      <c r="L137" s="20">
        <f t="shared" si="12"/>
        <v>3296.91</v>
      </c>
      <c r="M137" s="20">
        <f t="shared" si="12"/>
        <v>0.09</v>
      </c>
      <c r="N137" s="20">
        <f>SUM(N133:N136)</f>
        <v>9751.89</v>
      </c>
      <c r="O137" s="20">
        <f>SUM(O133:O136)</f>
        <v>47320.789999999994</v>
      </c>
      <c r="P137" s="20">
        <f>SUM(P133:P136)</f>
        <v>219055.22999999998</v>
      </c>
    </row>
    <row r="140" spans="1:18" ht="18" x14ac:dyDescent="0.3">
      <c r="A140" s="1"/>
      <c r="B140" s="22" t="s">
        <v>19</v>
      </c>
      <c r="C140" s="22"/>
      <c r="D140" s="22"/>
      <c r="E140" s="22"/>
      <c r="F140" s="22"/>
      <c r="G140" s="22"/>
      <c r="H140" s="22"/>
    </row>
    <row r="141" spans="1:18" ht="28.8" x14ac:dyDescent="0.3">
      <c r="A141" s="3" t="s">
        <v>1</v>
      </c>
      <c r="B141" s="4" t="s">
        <v>2</v>
      </c>
      <c r="C141" s="5" t="s">
        <v>24</v>
      </c>
      <c r="D141" s="5" t="s">
        <v>25</v>
      </c>
      <c r="E141" s="5" t="s">
        <v>3</v>
      </c>
      <c r="F141" s="5" t="s">
        <v>23</v>
      </c>
      <c r="G141" s="5" t="s">
        <v>4</v>
      </c>
      <c r="H141" s="5" t="s">
        <v>5</v>
      </c>
      <c r="I141" s="5" t="s">
        <v>6</v>
      </c>
    </row>
    <row r="142" spans="1:18" x14ac:dyDescent="0.3">
      <c r="A142" s="6">
        <v>1</v>
      </c>
      <c r="B142" s="7" t="s">
        <v>7</v>
      </c>
      <c r="C142" s="8">
        <v>49877.45</v>
      </c>
      <c r="D142" s="8">
        <f>C142</f>
        <v>49877.45</v>
      </c>
      <c r="E142" s="8">
        <v>10245.59</v>
      </c>
      <c r="F142" s="8">
        <v>1556.86</v>
      </c>
      <c r="G142" s="8">
        <v>0</v>
      </c>
      <c r="H142" s="8">
        <v>11802.45</v>
      </c>
      <c r="I142" s="8">
        <v>38075</v>
      </c>
    </row>
    <row r="143" spans="1:18" x14ac:dyDescent="0.3">
      <c r="A143" s="6">
        <v>3</v>
      </c>
      <c r="B143" s="7" t="s">
        <v>9</v>
      </c>
      <c r="C143" s="8">
        <v>34211.599999999999</v>
      </c>
      <c r="D143" s="8">
        <f t="shared" ref="D143:D144" si="13">C143</f>
        <v>34211.599999999999</v>
      </c>
      <c r="E143" s="8">
        <v>6049.09</v>
      </c>
      <c r="F143" s="8">
        <v>1056.6199999999999</v>
      </c>
      <c r="G143" s="8">
        <v>0.09</v>
      </c>
      <c r="H143" s="8">
        <v>7105.8</v>
      </c>
      <c r="I143" s="8">
        <v>27105.8</v>
      </c>
    </row>
    <row r="144" spans="1:18" x14ac:dyDescent="0.3">
      <c r="A144" s="6">
        <v>4</v>
      </c>
      <c r="B144" s="7" t="s">
        <v>59</v>
      </c>
      <c r="C144" s="8">
        <v>17360</v>
      </c>
      <c r="D144" s="8">
        <f t="shared" si="13"/>
        <v>17360</v>
      </c>
      <c r="E144" s="9">
        <v>2285.9</v>
      </c>
      <c r="F144" s="9">
        <v>467.72</v>
      </c>
      <c r="G144" s="9">
        <v>-0.02</v>
      </c>
      <c r="H144" s="8">
        <f>+E144+F144+G144</f>
        <v>2753.6</v>
      </c>
      <c r="I144" s="8">
        <f>+C144-H144</f>
        <v>14606.4</v>
      </c>
    </row>
    <row r="145" spans="1:13" ht="18" x14ac:dyDescent="0.3">
      <c r="A145" s="10"/>
      <c r="B145" s="11" t="s">
        <v>10</v>
      </c>
      <c r="C145" s="20">
        <f>SUM(C142:C144)</f>
        <v>101449.04999999999</v>
      </c>
      <c r="D145" s="20">
        <f t="shared" ref="D145:I145" si="14">SUM(D142:D144)</f>
        <v>101449.04999999999</v>
      </c>
      <c r="E145" s="20">
        <f t="shared" si="14"/>
        <v>18580.580000000002</v>
      </c>
      <c r="F145" s="20">
        <f t="shared" si="14"/>
        <v>3081.2</v>
      </c>
      <c r="G145" s="20">
        <f t="shared" si="14"/>
        <v>6.9999999999999993E-2</v>
      </c>
      <c r="H145" s="20">
        <f t="shared" si="14"/>
        <v>21661.85</v>
      </c>
      <c r="I145" s="20">
        <f t="shared" si="14"/>
        <v>79787.199999999997</v>
      </c>
    </row>
    <row r="148" spans="1:13" ht="18" x14ac:dyDescent="0.3">
      <c r="A148" s="1"/>
      <c r="B148" s="22" t="s">
        <v>20</v>
      </c>
      <c r="C148" s="22"/>
      <c r="D148" s="22"/>
      <c r="E148" s="22"/>
      <c r="F148" s="22"/>
      <c r="G148" s="22"/>
      <c r="H148" s="22"/>
    </row>
    <row r="149" spans="1:13" ht="28.8" x14ac:dyDescent="0.3">
      <c r="A149" s="3" t="s">
        <v>1</v>
      </c>
      <c r="B149" s="4" t="s">
        <v>2</v>
      </c>
      <c r="C149" s="5" t="s">
        <v>24</v>
      </c>
      <c r="D149" s="5" t="s">
        <v>25</v>
      </c>
      <c r="E149" s="5" t="s">
        <v>3</v>
      </c>
      <c r="F149" s="5" t="s">
        <v>23</v>
      </c>
      <c r="G149" s="5" t="s">
        <v>4</v>
      </c>
      <c r="H149" s="5" t="s">
        <v>5</v>
      </c>
      <c r="I149" s="5" t="s">
        <v>6</v>
      </c>
    </row>
    <row r="150" spans="1:13" x14ac:dyDescent="0.3">
      <c r="A150" s="6">
        <v>1</v>
      </c>
      <c r="B150" s="7" t="s">
        <v>7</v>
      </c>
      <c r="C150" s="8">
        <v>48268.5</v>
      </c>
      <c r="D150" s="8">
        <f>C150</f>
        <v>48268.5</v>
      </c>
      <c r="E150" s="9">
        <v>9762.9</v>
      </c>
      <c r="F150" s="9">
        <v>1506.64</v>
      </c>
      <c r="G150" s="9">
        <v>-0.04</v>
      </c>
      <c r="H150" s="9">
        <v>11269.5</v>
      </c>
      <c r="I150" s="9">
        <v>36999</v>
      </c>
    </row>
    <row r="151" spans="1:13" x14ac:dyDescent="0.3">
      <c r="A151" s="6">
        <v>3</v>
      </c>
      <c r="B151" s="7" t="s">
        <v>9</v>
      </c>
      <c r="C151" s="8">
        <v>33108</v>
      </c>
      <c r="D151" s="8">
        <f t="shared" ref="D151:D152" si="15">C151</f>
        <v>33108</v>
      </c>
      <c r="E151" s="9">
        <v>5789.52</v>
      </c>
      <c r="F151" s="9">
        <v>1022.52</v>
      </c>
      <c r="G151" s="9">
        <v>-0.08</v>
      </c>
      <c r="H151" s="9">
        <v>6812</v>
      </c>
      <c r="I151" s="9">
        <v>26296</v>
      </c>
    </row>
    <row r="152" spans="1:13" x14ac:dyDescent="0.3">
      <c r="A152" s="6">
        <v>4</v>
      </c>
      <c r="B152" s="7" t="s">
        <v>59</v>
      </c>
      <c r="C152" s="8">
        <v>16800</v>
      </c>
      <c r="D152" s="8">
        <f t="shared" si="15"/>
        <v>16800</v>
      </c>
      <c r="E152" s="9">
        <v>2166.2800000000002</v>
      </c>
      <c r="F152" s="9">
        <v>452.62</v>
      </c>
      <c r="G152" s="9">
        <v>0.1</v>
      </c>
      <c r="H152" s="9">
        <f>+E152+F152+G152</f>
        <v>2619</v>
      </c>
      <c r="I152" s="9">
        <f>+C152-H152</f>
        <v>14181</v>
      </c>
    </row>
    <row r="153" spans="1:13" ht="18" x14ac:dyDescent="0.3">
      <c r="A153" s="10"/>
      <c r="B153" s="11" t="s">
        <v>10</v>
      </c>
      <c r="C153" s="20">
        <f>SUM(C150:C152)</f>
        <v>98176.5</v>
      </c>
      <c r="D153" s="20">
        <f>SUM(D150:D152)</f>
        <v>98176.5</v>
      </c>
      <c r="E153" s="20">
        <f>SUM(E150:E152)</f>
        <v>17718.7</v>
      </c>
      <c r="F153" s="20">
        <f>SUM(F150:F152)</f>
        <v>2981.7799999999997</v>
      </c>
      <c r="G153" s="20">
        <f>SUM(G150:G152)</f>
        <v>-1.999999999999999E-2</v>
      </c>
      <c r="H153" s="20">
        <f>SUM(H150:H152)</f>
        <v>20700.5</v>
      </c>
      <c r="I153" s="20">
        <f>SUM(I150:I152)</f>
        <v>77476</v>
      </c>
    </row>
    <row r="156" spans="1:13" ht="18" x14ac:dyDescent="0.3">
      <c r="A156" s="1"/>
      <c r="B156" s="22" t="s">
        <v>21</v>
      </c>
      <c r="C156" s="22"/>
      <c r="D156" s="22"/>
      <c r="E156" s="22"/>
      <c r="F156" s="22"/>
      <c r="G156" s="22"/>
      <c r="H156" s="22"/>
    </row>
    <row r="157" spans="1:13" ht="28.8" x14ac:dyDescent="0.3">
      <c r="A157" s="3" t="s">
        <v>1</v>
      </c>
      <c r="B157" s="4" t="s">
        <v>2</v>
      </c>
      <c r="C157" s="5" t="s">
        <v>24</v>
      </c>
      <c r="D157" s="5" t="s">
        <v>28</v>
      </c>
      <c r="E157" s="5" t="s">
        <v>27</v>
      </c>
      <c r="F157" s="5" t="s">
        <v>26</v>
      </c>
      <c r="G157" s="5" t="s">
        <v>25</v>
      </c>
      <c r="H157" s="5" t="s">
        <v>3</v>
      </c>
      <c r="I157" s="5" t="s">
        <v>33</v>
      </c>
      <c r="J157" s="5" t="s">
        <v>23</v>
      </c>
      <c r="K157" s="5" t="s">
        <v>4</v>
      </c>
      <c r="L157" s="5" t="s">
        <v>5</v>
      </c>
      <c r="M157" s="5" t="s">
        <v>6</v>
      </c>
    </row>
    <row r="158" spans="1:13" x14ac:dyDescent="0.3">
      <c r="A158" s="6">
        <v>1</v>
      </c>
      <c r="B158" s="7" t="s">
        <v>7</v>
      </c>
      <c r="C158" s="8">
        <v>33787.949999999997</v>
      </c>
      <c r="D158" s="8">
        <v>16089.5</v>
      </c>
      <c r="E158" s="8">
        <v>4022.38</v>
      </c>
      <c r="F158" s="8">
        <v>40223.75</v>
      </c>
      <c r="G158" s="8">
        <v>94123.58</v>
      </c>
      <c r="H158" s="9">
        <v>10245.59</v>
      </c>
      <c r="I158" s="9">
        <v>13244.13</v>
      </c>
      <c r="J158" s="9">
        <v>1556.86</v>
      </c>
      <c r="K158" s="9">
        <v>0</v>
      </c>
      <c r="L158" s="9">
        <v>25046.58</v>
      </c>
      <c r="M158" s="9">
        <v>69077</v>
      </c>
    </row>
    <row r="159" spans="1:13" x14ac:dyDescent="0.3">
      <c r="A159" s="6">
        <v>2</v>
      </c>
      <c r="B159" s="7" t="s">
        <v>8</v>
      </c>
      <c r="C159" s="8">
        <v>23444.99</v>
      </c>
      <c r="D159" s="8">
        <v>0</v>
      </c>
      <c r="E159" s="8">
        <v>0</v>
      </c>
      <c r="F159" s="8">
        <v>963.49</v>
      </c>
      <c r="G159" s="8">
        <v>24408.48</v>
      </c>
      <c r="H159" s="9">
        <v>3585.65</v>
      </c>
      <c r="I159" s="9">
        <v>0</v>
      </c>
      <c r="J159" s="9">
        <v>644.22</v>
      </c>
      <c r="K159" s="9">
        <v>0.01</v>
      </c>
      <c r="L159" s="9">
        <v>4229.88</v>
      </c>
      <c r="M159" s="9">
        <v>20178.599999999999</v>
      </c>
    </row>
    <row r="160" spans="1:13" x14ac:dyDescent="0.3">
      <c r="A160" s="6">
        <v>3</v>
      </c>
      <c r="B160" s="7" t="s">
        <v>9</v>
      </c>
      <c r="C160" s="8">
        <v>23175.599999999999</v>
      </c>
      <c r="D160" s="8">
        <v>11036</v>
      </c>
      <c r="E160" s="8">
        <v>2759</v>
      </c>
      <c r="F160" s="8">
        <v>27590</v>
      </c>
      <c r="G160" s="8">
        <v>64560.6</v>
      </c>
      <c r="H160" s="9">
        <v>6049.09</v>
      </c>
      <c r="I160" s="9">
        <v>7114.8</v>
      </c>
      <c r="J160" s="9">
        <v>1056.6199999999999</v>
      </c>
      <c r="K160" s="9">
        <v>0.09</v>
      </c>
      <c r="L160" s="9">
        <v>14220.6</v>
      </c>
      <c r="M160" s="9">
        <v>50340</v>
      </c>
    </row>
    <row r="161" spans="1:13" x14ac:dyDescent="0.3">
      <c r="A161" s="6">
        <v>4</v>
      </c>
      <c r="B161" s="7" t="s">
        <v>59</v>
      </c>
      <c r="C161" s="8">
        <v>17360</v>
      </c>
      <c r="D161" s="8">
        <v>0</v>
      </c>
      <c r="E161" s="8">
        <v>0</v>
      </c>
      <c r="F161" s="8">
        <v>4234.5200000000004</v>
      </c>
      <c r="G161" s="8">
        <f>SUM(C161:F161)</f>
        <v>21594.52</v>
      </c>
      <c r="H161" s="9">
        <v>2285.9</v>
      </c>
      <c r="I161" s="9">
        <v>287.92</v>
      </c>
      <c r="J161" s="9">
        <v>467.72</v>
      </c>
      <c r="K161" s="9">
        <v>-0.02</v>
      </c>
      <c r="L161" s="9">
        <f>SUM(H161:K161)</f>
        <v>3041.52</v>
      </c>
      <c r="M161" s="9">
        <f>G161-L161</f>
        <v>18553</v>
      </c>
    </row>
    <row r="162" spans="1:13" ht="18" x14ac:dyDescent="0.3">
      <c r="A162" s="10"/>
      <c r="B162" s="11" t="s">
        <v>10</v>
      </c>
      <c r="C162" s="20">
        <f t="shared" ref="C162:G162" si="16">SUM(C158:C161)</f>
        <v>97768.540000000008</v>
      </c>
      <c r="D162" s="20">
        <f t="shared" si="16"/>
        <v>27125.5</v>
      </c>
      <c r="E162" s="20">
        <f t="shared" si="16"/>
        <v>6781.38</v>
      </c>
      <c r="F162" s="20">
        <f t="shared" si="16"/>
        <v>73011.759999999995</v>
      </c>
      <c r="G162" s="20">
        <f t="shared" si="16"/>
        <v>204687.18</v>
      </c>
      <c r="H162" s="20">
        <f t="shared" ref="H162:M162" si="17">SUM(H158:H161)</f>
        <v>22166.230000000003</v>
      </c>
      <c r="I162" s="20">
        <f t="shared" si="17"/>
        <v>20646.849999999999</v>
      </c>
      <c r="J162" s="20">
        <f t="shared" si="17"/>
        <v>3725.42</v>
      </c>
      <c r="K162" s="20">
        <f t="shared" si="17"/>
        <v>7.9999999999999988E-2</v>
      </c>
      <c r="L162" s="20">
        <f t="shared" si="17"/>
        <v>46538.58</v>
      </c>
      <c r="M162" s="20">
        <f t="shared" si="17"/>
        <v>158148.6</v>
      </c>
    </row>
  </sheetData>
  <mergeCells count="13">
    <mergeCell ref="B26:H26"/>
    <mergeCell ref="B55:H55"/>
    <mergeCell ref="B84:H84"/>
    <mergeCell ref="B2:H2"/>
    <mergeCell ref="B10:H10"/>
    <mergeCell ref="B18:H18"/>
    <mergeCell ref="B156:H156"/>
    <mergeCell ref="B131:H131"/>
    <mergeCell ref="B140:H140"/>
    <mergeCell ref="B148:H148"/>
    <mergeCell ref="B113:H113"/>
    <mergeCell ref="B120:H120"/>
    <mergeCell ref="B122:H1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2023-06-27T16:41:50Z</dcterms:modified>
</cp:coreProperties>
</file>