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ADFEB1BB-7BB9-43DE-88A8-EED07D280B37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" l="1"/>
  <c r="D128" i="1" s="1"/>
  <c r="E119" i="1"/>
  <c r="O134" i="1"/>
  <c r="O135" i="1"/>
  <c r="O136" i="1"/>
  <c r="O133" i="1"/>
  <c r="O137" i="1" l="1"/>
  <c r="H118" i="1"/>
  <c r="D118" i="1"/>
  <c r="G110" i="1"/>
  <c r="H88" i="1"/>
  <c r="H87" i="1"/>
  <c r="H86" i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D137" i="1"/>
  <c r="E137" i="1"/>
  <c r="F137" i="1"/>
  <c r="G137" i="1"/>
  <c r="H137" i="1"/>
  <c r="J137" i="1"/>
  <c r="K137" i="1"/>
  <c r="L137" i="1"/>
  <c r="M137" i="1"/>
  <c r="N137" i="1"/>
  <c r="I134" i="1"/>
  <c r="P134" i="1" s="1"/>
  <c r="I135" i="1"/>
  <c r="P135" i="1" s="1"/>
  <c r="I136" i="1"/>
  <c r="P136" i="1" s="1"/>
  <c r="I133" i="1"/>
  <c r="P133" i="1" s="1"/>
  <c r="C137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128" i="1"/>
  <c r="F128" i="1"/>
  <c r="E128" i="1"/>
  <c r="C128" i="1"/>
  <c r="H127" i="1"/>
  <c r="H128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6" i="1" l="1"/>
  <c r="O87" i="1"/>
  <c r="O88" i="1"/>
  <c r="O108" i="1"/>
  <c r="I118" i="1"/>
  <c r="I119" i="1" s="1"/>
  <c r="D119" i="1"/>
  <c r="O96" i="1"/>
  <c r="P137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I137" i="1"/>
  <c r="H110" i="1"/>
  <c r="I110" i="1"/>
  <c r="M110" i="1"/>
  <c r="H119" i="1"/>
  <c r="H81" i="1"/>
  <c r="H23" i="1"/>
  <c r="I127" i="1"/>
  <c r="I128" i="1" s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<sst xmlns="http://schemas.openxmlformats.org/spreadsheetml/2006/main" count="205" uniqueCount="56">
  <si>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</si>
  <si>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</si>
  <si>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</si>
  <si>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</si>
  <si>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</si>
  <si>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</si>
  <si>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</si>
  <si>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</si>
  <si>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</si>
  <si>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</si>
  <si>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</si>
  <si>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</si>
  <si>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</si>
  <si>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</si>
  <si>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</si>
  <si>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</si>
  <si>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</si>
  <si>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NOMINAS COMPLETAS MENSUALES POR PUESTO AGOSTO DEL 2022</t>
  </si>
  <si>
    <t>NOMINAS COMPLETAS MENSUALES POR PUESTO SEPTIEMBRE DEL 2022</t>
  </si>
  <si>
    <t>ISR Art. 174</t>
  </si>
  <si>
    <t>IMSS</t>
  </si>
  <si>
    <t>SALARIO</t>
  </si>
  <si>
    <t>TOTAL DE PERCEPCIONES</t>
  </si>
  <si>
    <t>AGUINALDO</t>
  </si>
  <si>
    <t>PRIMA VACACIONAL</t>
  </si>
  <si>
    <t>VACACIONES A TIEMPO</t>
  </si>
  <si>
    <t>VACACIONES</t>
  </si>
  <si>
    <t>INDEMNIZACIÓN</t>
  </si>
  <si>
    <t>AJUSTE AL NETO</t>
  </si>
  <si>
    <t>ISR AGUINALDO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</si>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</sst>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2" xfId="1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R137"/>
  <sheetViews>
    <sheetView tabSelected="1" topLeftCell="A122" zoomScale="70" zoomScaleNormal="70" workbookViewId="0">
      <selection activeCell="A145" sqref="A140:XFD145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9" ht="28.8" x14ac:dyDescent="0.3">
      <c r="A3" s="3" t="s">
        <v>1</v>
      </c>
      <c r="B3" s="4" t="s">
        <v>2</v>
      </c>
      <c r="C3" s="5" t="s">
        <v>21</v>
      </c>
      <c r="D3" s="5" t="s">
        <v>22</v>
      </c>
      <c r="E3" s="5" t="s">
        <v>3</v>
      </c>
      <c r="F3" s="5" t="s">
        <v>20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20">
        <v>109032.97</v>
      </c>
      <c r="D7" s="20">
        <v>109032.97</v>
      </c>
      <c r="E7" s="20">
        <v>19910.760000000002</v>
      </c>
      <c r="F7" s="20">
        <v>3611.09</v>
      </c>
      <c r="G7" s="20">
        <v>0.32</v>
      </c>
      <c r="H7" s="20">
        <v>23522.170000000002</v>
      </c>
      <c r="I7" s="20">
        <v>85510.8</v>
      </c>
    </row>
    <row r="10" spans="1:9" ht="18" x14ac:dyDescent="0.3">
      <c r="A10" s="1"/>
      <c r="B10" s="22" t="s">
        <v>11</v>
      </c>
      <c r="C10" s="22"/>
      <c r="D10" s="22"/>
      <c r="E10" s="22"/>
      <c r="F10" s="22"/>
      <c r="G10" s="22"/>
      <c r="H10" s="22"/>
    </row>
    <row r="11" spans="1:9" ht="28.8" x14ac:dyDescent="0.3">
      <c r="A11" s="3" t="s">
        <v>1</v>
      </c>
      <c r="B11" s="4" t="s">
        <v>2</v>
      </c>
      <c r="C11" s="5" t="s">
        <v>21</v>
      </c>
      <c r="D11" s="5" t="s">
        <v>22</v>
      </c>
      <c r="E11" s="5" t="s">
        <v>3</v>
      </c>
      <c r="F11" s="5" t="s">
        <v>20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20">
        <v>105397.69999999998</v>
      </c>
      <c r="D15" s="20">
        <v>105397.69999999998</v>
      </c>
      <c r="E15" s="20">
        <v>18956.66</v>
      </c>
      <c r="F15" s="20">
        <v>3261.66</v>
      </c>
      <c r="G15" s="20">
        <v>0.18</v>
      </c>
      <c r="H15" s="20">
        <v>22218.5</v>
      </c>
      <c r="I15" s="20">
        <v>83179.199999999983</v>
      </c>
    </row>
    <row r="18" spans="1:9" ht="18" x14ac:dyDescent="0.3">
      <c r="A18" s="1"/>
      <c r="B18" s="22" t="s">
        <v>12</v>
      </c>
      <c r="C18" s="22"/>
      <c r="D18" s="22"/>
      <c r="E18" s="22"/>
      <c r="F18" s="22"/>
      <c r="G18" s="22"/>
      <c r="H18" s="22"/>
    </row>
    <row r="19" spans="1:9" ht="28.8" x14ac:dyDescent="0.3">
      <c r="A19" s="3" t="s">
        <v>1</v>
      </c>
      <c r="B19" s="4" t="s">
        <v>2</v>
      </c>
      <c r="C19" s="5" t="s">
        <v>21</v>
      </c>
      <c r="D19" s="5" t="s">
        <v>22</v>
      </c>
      <c r="E19" s="5" t="s">
        <v>3</v>
      </c>
      <c r="F19" s="5" t="s">
        <v>20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20">
        <f>SUM(C20:C22)</f>
        <v>129021.13</v>
      </c>
      <c r="D23" s="20">
        <f>SUM(D20:D22)</f>
        <v>129021.13</v>
      </c>
      <c r="E23" s="20">
        <f>SUM(E20:E22)</f>
        <v>25230.300000000003</v>
      </c>
      <c r="F23" s="20">
        <f>SUM(F20:F22)</f>
        <v>3645.38</v>
      </c>
      <c r="G23" s="20">
        <f>SUM(G20:G22)</f>
        <v>0.05</v>
      </c>
      <c r="H23" s="20">
        <f>SUM(H20:H22)</f>
        <v>28875.730000000003</v>
      </c>
      <c r="I23" s="20">
        <f>SUM(I20:I22)</f>
        <v>100145.40000000001</v>
      </c>
    </row>
    <row r="26" spans="1:9" ht="18" x14ac:dyDescent="0.3">
      <c r="A26" s="1"/>
      <c r="B26" s="22" t="s">
        <v>13</v>
      </c>
      <c r="C26" s="22"/>
      <c r="D26" s="22"/>
      <c r="E26" s="22"/>
      <c r="F26" s="22"/>
      <c r="G26" s="22"/>
      <c r="H26" s="22"/>
    </row>
    <row r="27" spans="1:9" ht="28.8" x14ac:dyDescent="0.3">
      <c r="A27" s="3" t="s">
        <v>1</v>
      </c>
      <c r="B27" s="4" t="s">
        <v>2</v>
      </c>
      <c r="C27" s="5" t="s">
        <v>21</v>
      </c>
      <c r="D27" s="5" t="s">
        <v>22</v>
      </c>
      <c r="E27" s="5" t="s">
        <v>3</v>
      </c>
      <c r="F27" s="5" t="s">
        <v>20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33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34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35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36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37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38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39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40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41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42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44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43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45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46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47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48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49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50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51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52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53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20">
        <f>SUM(C28:C51)</f>
        <v>292896</v>
      </c>
      <c r="D52" s="20">
        <f t="shared" ref="D52:I52" si="3">SUM(D28:D51)</f>
        <v>292896</v>
      </c>
      <c r="E52" s="20">
        <f t="shared" si="3"/>
        <v>35287.500000000029</v>
      </c>
      <c r="F52" s="20">
        <f t="shared" si="3"/>
        <v>8055.7599999999984</v>
      </c>
      <c r="G52" s="20">
        <f t="shared" si="3"/>
        <v>0.53999999999999992</v>
      </c>
      <c r="H52" s="20">
        <f t="shared" si="3"/>
        <v>43343.799999999967</v>
      </c>
      <c r="I52" s="20">
        <f t="shared" si="3"/>
        <v>249552.19999999987</v>
      </c>
    </row>
    <row r="55" spans="1:9" ht="18" x14ac:dyDescent="0.3">
      <c r="A55" s="1"/>
      <c r="B55" s="22" t="s">
        <v>14</v>
      </c>
      <c r="C55" s="22"/>
      <c r="D55" s="22"/>
      <c r="E55" s="22"/>
      <c r="F55" s="22"/>
      <c r="G55" s="22"/>
      <c r="H55" s="22"/>
    </row>
    <row r="56" spans="1:9" ht="28.8" x14ac:dyDescent="0.3">
      <c r="A56" s="3" t="s">
        <v>1</v>
      </c>
      <c r="B56" s="4" t="s">
        <v>2</v>
      </c>
      <c r="C56" s="5" t="s">
        <v>21</v>
      </c>
      <c r="D56" s="5" t="s">
        <v>22</v>
      </c>
      <c r="E56" s="5" t="s">
        <v>3</v>
      </c>
      <c r="F56" s="5" t="s">
        <v>20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33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34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35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36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37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38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39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40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41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42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44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43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45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46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47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48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49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50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51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52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53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20">
        <f t="shared" ref="C81:I81" si="7">SUM(C57:C80)</f>
        <v>296712.15000000002</v>
      </c>
      <c r="D81" s="20">
        <f t="shared" si="7"/>
        <v>296712.15000000002</v>
      </c>
      <c r="E81" s="20">
        <f t="shared" si="7"/>
        <v>36289.330000000024</v>
      </c>
      <c r="F81" s="20">
        <f t="shared" si="7"/>
        <v>8324.3900000000012</v>
      </c>
      <c r="G81" s="20">
        <f t="shared" si="7"/>
        <v>-2.1700000000000008</v>
      </c>
      <c r="H81" s="20">
        <f t="shared" si="7"/>
        <v>44611.549999999967</v>
      </c>
      <c r="I81" s="20">
        <f t="shared" si="7"/>
        <v>252100.59999999983</v>
      </c>
    </row>
    <row r="84" spans="1:17" ht="18" x14ac:dyDescent="0.3">
      <c r="A84" s="1"/>
      <c r="B84" s="22" t="s">
        <v>15</v>
      </c>
      <c r="C84" s="22"/>
      <c r="D84" s="22"/>
      <c r="E84" s="22"/>
      <c r="F84" s="22"/>
      <c r="G84" s="22"/>
      <c r="H84" s="22"/>
    </row>
    <row r="85" spans="1:17" ht="28.8" x14ac:dyDescent="0.3">
      <c r="A85" s="3" t="s">
        <v>1</v>
      </c>
      <c r="B85" s="4" t="s">
        <v>2</v>
      </c>
      <c r="C85" s="5" t="s">
        <v>21</v>
      </c>
      <c r="D85" s="5" t="s">
        <v>23</v>
      </c>
      <c r="E85" s="5" t="s">
        <v>26</v>
      </c>
      <c r="F85" s="5" t="s">
        <v>32</v>
      </c>
      <c r="G85" s="5" t="s">
        <v>54</v>
      </c>
      <c r="H85" s="5" t="s">
        <v>22</v>
      </c>
      <c r="I85" s="5" t="s">
        <v>3</v>
      </c>
      <c r="J85" s="5" t="s">
        <v>30</v>
      </c>
      <c r="K85" s="5" t="s">
        <v>31</v>
      </c>
      <c r="L85" s="5" t="s">
        <v>20</v>
      </c>
      <c r="M85" s="5" t="s">
        <v>4</v>
      </c>
      <c r="N85" s="5" t="s">
        <v>5</v>
      </c>
      <c r="O85" s="5" t="s">
        <v>6</v>
      </c>
    </row>
    <row r="86" spans="1:17" x14ac:dyDescent="0.3">
      <c r="A86" s="27">
        <v>1</v>
      </c>
      <c r="B86" s="28" t="s">
        <v>7</v>
      </c>
      <c r="C86" s="29">
        <v>32179</v>
      </c>
      <c r="D86" s="29">
        <v>40223.75</v>
      </c>
      <c r="E86" s="29">
        <v>16089.5</v>
      </c>
      <c r="F86" s="29">
        <v>4022.38</v>
      </c>
      <c r="G86" s="29">
        <v>0</v>
      </c>
      <c r="H86" s="29">
        <f>SUM(C86:G86)</f>
        <v>92514.63</v>
      </c>
      <c r="I86" s="30">
        <v>9762.9</v>
      </c>
      <c r="J86" s="30">
        <v>803.42</v>
      </c>
      <c r="K86" s="30">
        <v>11260.54</v>
      </c>
      <c r="L86" s="30">
        <v>1509.02</v>
      </c>
      <c r="M86" s="30">
        <v>-0.06</v>
      </c>
      <c r="N86" s="30">
        <f>SUM(I86:M86)</f>
        <v>23335.82</v>
      </c>
      <c r="O86" s="30">
        <f>H86-N86</f>
        <v>69178.81</v>
      </c>
      <c r="P86" s="21"/>
      <c r="Q86" s="21"/>
    </row>
    <row r="87" spans="1:17" x14ac:dyDescent="0.3">
      <c r="A87" s="27">
        <v>2</v>
      </c>
      <c r="B87" s="28" t="s">
        <v>8</v>
      </c>
      <c r="C87" s="29">
        <v>22072</v>
      </c>
      <c r="D87" s="29">
        <v>27590.01</v>
      </c>
      <c r="E87" s="29">
        <v>11036</v>
      </c>
      <c r="F87" s="29">
        <v>2759</v>
      </c>
      <c r="G87" s="29">
        <v>0</v>
      </c>
      <c r="H87" s="29">
        <f>SUM(C87:G87)</f>
        <v>63457.009999999995</v>
      </c>
      <c r="I87" s="30">
        <v>5789.52</v>
      </c>
      <c r="J87" s="30">
        <v>332.74</v>
      </c>
      <c r="K87" s="30">
        <v>5856.81</v>
      </c>
      <c r="L87" s="30">
        <v>1024.9000000000001</v>
      </c>
      <c r="M87" s="30">
        <v>-0.16</v>
      </c>
      <c r="N87" s="30">
        <f>SUM(I87:M87)</f>
        <v>13003.81</v>
      </c>
      <c r="O87" s="30">
        <f t="shared" ref="O87:O88" si="8">H87-N87</f>
        <v>50453.2</v>
      </c>
      <c r="P87" s="21"/>
      <c r="Q87" s="21"/>
    </row>
    <row r="88" spans="1:17" x14ac:dyDescent="0.3">
      <c r="A88" s="27">
        <v>3</v>
      </c>
      <c r="B88" s="28" t="s">
        <v>9</v>
      </c>
      <c r="C88" s="29">
        <v>22072</v>
      </c>
      <c r="D88" s="29">
        <v>27590.01</v>
      </c>
      <c r="E88" s="29">
        <v>11036</v>
      </c>
      <c r="F88" s="29">
        <v>2759</v>
      </c>
      <c r="G88" s="29">
        <v>0</v>
      </c>
      <c r="H88" s="29">
        <f>SUM(C88:G88)</f>
        <v>63457.009999999995</v>
      </c>
      <c r="I88" s="30">
        <v>5789.52</v>
      </c>
      <c r="J88" s="30">
        <v>332.74</v>
      </c>
      <c r="K88" s="30">
        <v>5856.81</v>
      </c>
      <c r="L88" s="30">
        <v>1024.9000000000001</v>
      </c>
      <c r="M88" s="30">
        <v>0.04</v>
      </c>
      <c r="N88" s="30">
        <f>SUM(I88:M88)</f>
        <v>13004.01</v>
      </c>
      <c r="O88" s="30">
        <f t="shared" si="8"/>
        <v>50452.999999999993</v>
      </c>
      <c r="P88" s="21"/>
      <c r="Q88" s="21"/>
    </row>
    <row r="89" spans="1:17" x14ac:dyDescent="0.3">
      <c r="A89" s="27">
        <v>4</v>
      </c>
      <c r="B89" s="28" t="s">
        <v>33</v>
      </c>
      <c r="C89" s="29">
        <v>8100</v>
      </c>
      <c r="D89" s="29">
        <v>1176.1600000000001</v>
      </c>
      <c r="E89" s="29">
        <v>470.47</v>
      </c>
      <c r="F89" s="29">
        <v>117.62</v>
      </c>
      <c r="G89" s="29">
        <v>184.97</v>
      </c>
      <c r="H89" s="29">
        <f>SUM(C89:F89)</f>
        <v>9864.25</v>
      </c>
      <c r="I89" s="30">
        <v>610.9</v>
      </c>
      <c r="J89" s="30">
        <v>0</v>
      </c>
      <c r="K89" s="30">
        <v>0</v>
      </c>
      <c r="L89" s="30">
        <f>202.66+101.33</f>
        <v>303.99</v>
      </c>
      <c r="M89" s="30">
        <v>0.13</v>
      </c>
      <c r="N89" s="30">
        <f>SUM(I89:M89)</f>
        <v>915.02</v>
      </c>
      <c r="O89" s="30">
        <f>H89-N89</f>
        <v>8949.23</v>
      </c>
    </row>
    <row r="90" spans="1:17" x14ac:dyDescent="0.3">
      <c r="A90" s="6">
        <v>5</v>
      </c>
      <c r="B90" s="7" t="s">
        <v>34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35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36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37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38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39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40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41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42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44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43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45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46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47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48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49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50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51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52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53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20">
        <f>SUM(C86:C109)</f>
        <v>254734.5</v>
      </c>
      <c r="D110" s="20">
        <f>SUM(D86:D109)</f>
        <v>121101.55000000006</v>
      </c>
      <c r="E110" s="20">
        <f>SUM(E86:E109)</f>
        <v>48440.710000000014</v>
      </c>
      <c r="F110" s="20">
        <f>SUM(F86:F109)</f>
        <v>12110.240000000016</v>
      </c>
      <c r="G110" s="20">
        <f>SUM(G86:G109)</f>
        <v>3858.8099999999986</v>
      </c>
      <c r="H110" s="20">
        <f>SUM(H86:H109)</f>
        <v>437101.31999999995</v>
      </c>
      <c r="I110" s="20">
        <f>SUM(I86:I109)</f>
        <v>35287.500000000029</v>
      </c>
      <c r="J110" s="20">
        <f>SUM(J86:J109)</f>
        <v>1468.8999999999999</v>
      </c>
      <c r="K110" s="20">
        <f>SUM(K86:K109)</f>
        <v>22974.160000000003</v>
      </c>
      <c r="L110" s="20">
        <f>SUM(L86:L109)</f>
        <v>10172.159999999998</v>
      </c>
      <c r="M110" s="20">
        <f>SUM(M86:M109)</f>
        <v>2.1899999999999991</v>
      </c>
      <c r="N110" s="20">
        <f>SUM(N86:N109)</f>
        <v>69904.909999999974</v>
      </c>
      <c r="O110" s="20">
        <f>SUM(O86:O109)</f>
        <v>367196.41</v>
      </c>
    </row>
    <row r="111" spans="1:15" x14ac:dyDescent="0.3">
      <c r="J111" s="13"/>
    </row>
    <row r="113" spans="1:14" ht="18" x14ac:dyDescent="0.3">
      <c r="A113" s="1"/>
      <c r="B113" s="22" t="s">
        <v>16</v>
      </c>
      <c r="C113" s="22"/>
      <c r="D113" s="22"/>
      <c r="E113" s="22"/>
      <c r="F113" s="22"/>
      <c r="G113" s="22"/>
      <c r="H113" s="22"/>
    </row>
    <row r="114" spans="1:14" ht="28.8" x14ac:dyDescent="0.3">
      <c r="A114" s="3" t="s">
        <v>1</v>
      </c>
      <c r="B114" s="4" t="s">
        <v>2</v>
      </c>
      <c r="C114" s="5" t="s">
        <v>21</v>
      </c>
      <c r="D114" s="5" t="s">
        <v>22</v>
      </c>
      <c r="E114" s="5" t="s">
        <v>3</v>
      </c>
      <c r="F114" s="5" t="s">
        <v>20</v>
      </c>
      <c r="G114" s="5" t="s">
        <v>4</v>
      </c>
      <c r="H114" s="5" t="s">
        <v>5</v>
      </c>
      <c r="I114" s="5" t="s">
        <v>6</v>
      </c>
      <c r="N114" s="21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55</v>
      </c>
      <c r="C118" s="18">
        <v>17360</v>
      </c>
      <c r="D118" s="8">
        <f>C118</f>
        <v>17360</v>
      </c>
      <c r="E118" s="19">
        <v>2285.9</v>
      </c>
      <c r="F118" s="19">
        <v>468.91</v>
      </c>
      <c r="G118" s="19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3"/>
      <c r="C120" s="23"/>
      <c r="D120" s="23"/>
      <c r="E120" s="23"/>
      <c r="F120" s="23"/>
      <c r="G120" s="23"/>
      <c r="H120" s="23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2" spans="1:14" ht="18" x14ac:dyDescent="0.3">
      <c r="A122" s="1"/>
      <c r="B122" s="22" t="s">
        <v>17</v>
      </c>
      <c r="C122" s="22"/>
      <c r="D122" s="22"/>
      <c r="E122" s="22"/>
      <c r="F122" s="22"/>
      <c r="G122" s="22"/>
      <c r="H122" s="22"/>
    </row>
    <row r="123" spans="1:14" ht="28.8" x14ac:dyDescent="0.3">
      <c r="A123" s="3" t="s">
        <v>1</v>
      </c>
      <c r="B123" s="4" t="s">
        <v>2</v>
      </c>
      <c r="C123" s="5" t="s">
        <v>21</v>
      </c>
      <c r="D123" s="5" t="s">
        <v>22</v>
      </c>
      <c r="E123" s="5" t="s">
        <v>3</v>
      </c>
      <c r="F123" s="5" t="s">
        <v>20</v>
      </c>
      <c r="G123" s="5" t="s">
        <v>4</v>
      </c>
      <c r="H123" s="5" t="s">
        <v>5</v>
      </c>
      <c r="I123" s="5" t="s">
        <v>6</v>
      </c>
    </row>
    <row r="124" spans="1:14" x14ac:dyDescent="0.3">
      <c r="A124" s="6">
        <v>1</v>
      </c>
      <c r="B124" s="7" t="s">
        <v>7</v>
      </c>
      <c r="C124" s="8">
        <v>49877.45</v>
      </c>
      <c r="D124" s="8">
        <v>49877.45</v>
      </c>
      <c r="E124" s="9">
        <v>10245.59</v>
      </c>
      <c r="F124" s="9">
        <v>1556.86</v>
      </c>
      <c r="G124" s="9">
        <v>0</v>
      </c>
      <c r="H124" s="9">
        <v>11802.45</v>
      </c>
      <c r="I124" s="9">
        <v>38075</v>
      </c>
    </row>
    <row r="125" spans="1:14" x14ac:dyDescent="0.3">
      <c r="A125" s="6">
        <v>2</v>
      </c>
      <c r="B125" s="7" t="s">
        <v>8</v>
      </c>
      <c r="C125" s="8">
        <v>34211.599999999999</v>
      </c>
      <c r="D125" s="8">
        <v>34211.599999999999</v>
      </c>
      <c r="E125" s="9">
        <v>6049.09</v>
      </c>
      <c r="F125" s="9">
        <v>1056.6199999999999</v>
      </c>
      <c r="G125" s="9">
        <v>0.09</v>
      </c>
      <c r="H125" s="9">
        <v>7105.8</v>
      </c>
      <c r="I125" s="9">
        <v>27105.8</v>
      </c>
    </row>
    <row r="126" spans="1:14" x14ac:dyDescent="0.3">
      <c r="A126" s="6">
        <v>3</v>
      </c>
      <c r="B126" s="7" t="s">
        <v>9</v>
      </c>
      <c r="C126" s="8">
        <v>34211.599999999999</v>
      </c>
      <c r="D126" s="8">
        <v>34211.599999999999</v>
      </c>
      <c r="E126" s="9">
        <v>6049.09</v>
      </c>
      <c r="F126" s="9">
        <v>1056.6199999999999</v>
      </c>
      <c r="G126" s="9">
        <v>-0.11</v>
      </c>
      <c r="H126" s="9">
        <v>7105.6</v>
      </c>
      <c r="I126" s="9">
        <v>27106</v>
      </c>
    </row>
    <row r="127" spans="1:14" x14ac:dyDescent="0.3">
      <c r="A127" s="6">
        <v>4</v>
      </c>
      <c r="B127" s="7" t="s">
        <v>55</v>
      </c>
      <c r="C127" s="8">
        <v>8960</v>
      </c>
      <c r="D127" s="8">
        <f>C127</f>
        <v>8960</v>
      </c>
      <c r="E127" s="9">
        <v>1083.1400000000001</v>
      </c>
      <c r="F127" s="9">
        <v>241.39</v>
      </c>
      <c r="G127" s="9">
        <v>7.0000000000000007E-2</v>
      </c>
      <c r="H127" s="9">
        <f>+E127+F127+G127</f>
        <v>1324.6000000000001</v>
      </c>
      <c r="I127" s="9">
        <f>+C127-H127</f>
        <v>7635.4</v>
      </c>
    </row>
    <row r="128" spans="1:14" ht="18" x14ac:dyDescent="0.3">
      <c r="A128" s="10"/>
      <c r="B128" s="11" t="s">
        <v>10</v>
      </c>
      <c r="C128" s="20">
        <f>SUM(C124:C127)</f>
        <v>127260.65</v>
      </c>
      <c r="D128" s="20">
        <f>SUM(D124:D127)</f>
        <v>127260.65</v>
      </c>
      <c r="E128" s="20">
        <f>SUM(E124:E127)</f>
        <v>23426.91</v>
      </c>
      <c r="F128" s="20">
        <f>SUM(F124:F127)</f>
        <v>3911.4899999999993</v>
      </c>
      <c r="G128" s="20">
        <f>SUM(G124:G127)</f>
        <v>0.05</v>
      </c>
      <c r="H128" s="20">
        <f>SUM(H124:H127)</f>
        <v>27338.449999999997</v>
      </c>
      <c r="I128" s="20">
        <f>SUM(I124:I127)</f>
        <v>99922.2</v>
      </c>
    </row>
    <row r="130" spans="1:18" x14ac:dyDescent="0.3">
      <c r="J130" s="16"/>
    </row>
    <row r="131" spans="1:18" ht="18" x14ac:dyDescent="0.3">
      <c r="A131" s="1"/>
      <c r="B131" s="22" t="s">
        <v>18</v>
      </c>
      <c r="C131" s="22"/>
      <c r="D131" s="22"/>
      <c r="E131" s="22"/>
      <c r="F131" s="22"/>
      <c r="G131" s="22"/>
      <c r="H131" s="22"/>
    </row>
    <row r="132" spans="1:18" ht="28.8" x14ac:dyDescent="0.3">
      <c r="A132" s="3" t="s">
        <v>1</v>
      </c>
      <c r="B132" s="4" t="s">
        <v>2</v>
      </c>
      <c r="C132" s="5" t="s">
        <v>21</v>
      </c>
      <c r="D132" s="5" t="s">
        <v>25</v>
      </c>
      <c r="E132" s="5" t="s">
        <v>26</v>
      </c>
      <c r="F132" s="5" t="s">
        <v>24</v>
      </c>
      <c r="G132" s="5" t="s">
        <v>23</v>
      </c>
      <c r="H132" s="5" t="s">
        <v>27</v>
      </c>
      <c r="I132" s="5" t="s">
        <v>22</v>
      </c>
      <c r="J132" s="5" t="s">
        <v>3</v>
      </c>
      <c r="K132" s="17" t="s">
        <v>19</v>
      </c>
      <c r="L132" s="5" t="s">
        <v>20</v>
      </c>
      <c r="M132" s="5" t="s">
        <v>28</v>
      </c>
      <c r="N132" s="5" t="s">
        <v>29</v>
      </c>
      <c r="O132" s="5" t="s">
        <v>22</v>
      </c>
      <c r="P132" s="5" t="s">
        <v>6</v>
      </c>
    </row>
    <row r="133" spans="1:18" x14ac:dyDescent="0.3">
      <c r="A133" s="6">
        <v>1</v>
      </c>
      <c r="B133" s="24" t="s">
        <v>7</v>
      </c>
      <c r="C133" s="8">
        <v>48268.5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f>SUM(C133:H133)</f>
        <v>48268.5</v>
      </c>
      <c r="J133" s="8">
        <v>9762.9</v>
      </c>
      <c r="K133" s="8">
        <v>0</v>
      </c>
      <c r="L133" s="8">
        <v>1506.64</v>
      </c>
      <c r="M133" s="8">
        <v>0.16</v>
      </c>
      <c r="N133" s="8">
        <v>0</v>
      </c>
      <c r="O133" s="8">
        <f>SUM(J133:N133)</f>
        <v>11269.699999999999</v>
      </c>
      <c r="P133" s="8">
        <f>I133-O133</f>
        <v>36998.800000000003</v>
      </c>
    </row>
    <row r="134" spans="1:18" x14ac:dyDescent="0.3">
      <c r="A134" s="6">
        <v>2</v>
      </c>
      <c r="B134" s="24" t="s">
        <v>8</v>
      </c>
      <c r="C134" s="8">
        <v>16554</v>
      </c>
      <c r="D134" s="8">
        <v>120.94</v>
      </c>
      <c r="E134" s="8">
        <v>16554</v>
      </c>
      <c r="F134" s="8">
        <v>3922.63</v>
      </c>
      <c r="G134" s="8">
        <v>39003.949999999997</v>
      </c>
      <c r="H134" s="8">
        <v>99324</v>
      </c>
      <c r="I134" s="8">
        <f>SUM(C134:H134)</f>
        <v>175479.52</v>
      </c>
      <c r="J134" s="8">
        <v>7609.86</v>
      </c>
      <c r="K134" s="8">
        <v>10026.48</v>
      </c>
      <c r="L134" s="8">
        <v>511.26</v>
      </c>
      <c r="M134" s="8">
        <v>0.03</v>
      </c>
      <c r="N134" s="8">
        <v>9751.89</v>
      </c>
      <c r="O134" s="8">
        <f>SUM(J134:N134)</f>
        <v>27899.519999999997</v>
      </c>
      <c r="P134" s="8">
        <f>I134-O134</f>
        <v>147580</v>
      </c>
    </row>
    <row r="135" spans="1:18" x14ac:dyDescent="0.3">
      <c r="A135" s="6">
        <v>3</v>
      </c>
      <c r="B135" s="24" t="s">
        <v>9</v>
      </c>
      <c r="C135" s="8">
        <v>33108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>SUM(C135:H135)</f>
        <v>33108</v>
      </c>
      <c r="J135" s="8">
        <v>5789.52</v>
      </c>
      <c r="K135" s="8">
        <v>0</v>
      </c>
      <c r="L135" s="8">
        <v>1022.52</v>
      </c>
      <c r="M135" s="8">
        <v>-0.04</v>
      </c>
      <c r="N135" s="16">
        <v>0</v>
      </c>
      <c r="O135" s="8">
        <f>SUM(J135:N135)</f>
        <v>6812.0000000000009</v>
      </c>
      <c r="P135" s="8">
        <f>I135-O135</f>
        <v>26296</v>
      </c>
    </row>
    <row r="136" spans="1:18" x14ac:dyDescent="0.3">
      <c r="A136" s="6">
        <v>4</v>
      </c>
      <c r="B136" s="24" t="s">
        <v>55</v>
      </c>
      <c r="C136" s="8">
        <v>9520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f>SUM(C136:H136)</f>
        <v>9520</v>
      </c>
      <c r="J136" s="8">
        <v>1083.1400000000001</v>
      </c>
      <c r="K136" s="8">
        <v>0</v>
      </c>
      <c r="L136" s="8">
        <v>256.49</v>
      </c>
      <c r="M136" s="8">
        <v>-0.06</v>
      </c>
      <c r="N136" s="8">
        <v>0</v>
      </c>
      <c r="O136" s="8">
        <f>SUM(J136:N136)</f>
        <v>1339.5700000000002</v>
      </c>
      <c r="P136" s="8">
        <f>I136-O136</f>
        <v>8180.43</v>
      </c>
      <c r="Q136" s="21"/>
      <c r="R136" s="26"/>
    </row>
    <row r="137" spans="1:18" ht="18" x14ac:dyDescent="0.3">
      <c r="A137" s="9"/>
      <c r="B137" s="25" t="s">
        <v>10</v>
      </c>
      <c r="C137" s="20">
        <f>SUM(C133:C136)</f>
        <v>107450.5</v>
      </c>
      <c r="D137" s="20">
        <f t="shared" ref="D137:M137" si="12">SUM(D133:D136)</f>
        <v>120.94</v>
      </c>
      <c r="E137" s="20">
        <f t="shared" si="12"/>
        <v>16554</v>
      </c>
      <c r="F137" s="20">
        <f t="shared" si="12"/>
        <v>3922.63</v>
      </c>
      <c r="G137" s="20">
        <f t="shared" si="12"/>
        <v>39003.949999999997</v>
      </c>
      <c r="H137" s="20">
        <f t="shared" si="12"/>
        <v>99324</v>
      </c>
      <c r="I137" s="20">
        <f t="shared" si="12"/>
        <v>266376.02</v>
      </c>
      <c r="J137" s="20">
        <f t="shared" si="12"/>
        <v>24245.42</v>
      </c>
      <c r="K137" s="20">
        <f t="shared" si="12"/>
        <v>10026.48</v>
      </c>
      <c r="L137" s="20">
        <f t="shared" si="12"/>
        <v>3296.91</v>
      </c>
      <c r="M137" s="20">
        <f t="shared" si="12"/>
        <v>0.09</v>
      </c>
      <c r="N137" s="20">
        <f>SUM(N133:N136)</f>
        <v>9751.89</v>
      </c>
      <c r="O137" s="20">
        <f>SUM(O133:O136)</f>
        <v>47320.789999999994</v>
      </c>
      <c r="P137" s="20">
        <f>SUM(P133:P136)</f>
        <v>219055.22999999998</v>
      </c>
    </row>
  </sheetData>
  <mergeCells count="10">
    <mergeCell ref="B26:H26"/>
    <mergeCell ref="B55:H55"/>
    <mergeCell ref="B84:H84"/>
    <mergeCell ref="B2:H2"/>
    <mergeCell ref="B10:H10"/>
    <mergeCell ref="B18:H18"/>
    <mergeCell ref="B131:H131"/>
    <mergeCell ref="B113:H113"/>
    <mergeCell ref="B120:H120"/>
    <mergeCell ref="B122:H1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2023-06-27T16:42:39Z</dcterms:modified>
</cp:coreProperties>
</file>