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ción JIMAV\Documents\Informes\Informes 2021\Fuego\Segundo Informe Fuego\"/>
    </mc:Choice>
  </mc:AlternateContent>
  <xr:revisionPtr revIDLastSave="0" documentId="13_ncr:1_{1C0F02AC-7659-46DC-A959-9C4BF82F0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FINANCIERO" sheetId="7" r:id="rId1"/>
    <sheet name="DESGLOSE DE FACTURAS" sheetId="3" r:id="rId2"/>
    <sheet name="DEGLOSE DEL GASTO POR PARTIDA" sheetId="8" r:id="rId3"/>
  </sheets>
  <definedNames>
    <definedName name="_xlnm._FilterDatabase" localSheetId="2" hidden="1">#REF!</definedName>
    <definedName name="_xlnm._FilterDatabase" localSheetId="1" hidden="1">'DESGLOSE DE FACTURAS'!$G$1:$G$12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3" l="1"/>
  <c r="G22" i="7" l="1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5" i="7"/>
  <c r="F6" i="7"/>
  <c r="F7" i="7"/>
  <c r="F8" i="7"/>
  <c r="F9" i="7"/>
  <c r="F22" i="7" s="1"/>
  <c r="F10" i="7"/>
  <c r="F11" i="7"/>
  <c r="F12" i="7"/>
  <c r="F13" i="7"/>
  <c r="F14" i="7"/>
  <c r="F15" i="7"/>
  <c r="F16" i="7"/>
  <c r="F17" i="7"/>
  <c r="F18" i="7"/>
  <c r="F19" i="7"/>
  <c r="F20" i="7"/>
  <c r="F21" i="7"/>
  <c r="F5" i="7"/>
  <c r="G37" i="8" l="1"/>
  <c r="G36" i="8"/>
  <c r="G35" i="8"/>
  <c r="F35" i="8"/>
  <c r="E35" i="8"/>
  <c r="D35" i="8"/>
  <c r="C35" i="8"/>
  <c r="C31" i="8" s="1"/>
  <c r="G34" i="8"/>
  <c r="G33" i="8"/>
  <c r="F32" i="8"/>
  <c r="F31" i="8" s="1"/>
  <c r="E32" i="8"/>
  <c r="E31" i="8" s="1"/>
  <c r="D32" i="8"/>
  <c r="C32" i="8"/>
  <c r="D31" i="8"/>
  <c r="G30" i="8"/>
  <c r="G29" i="8" s="1"/>
  <c r="F29" i="8"/>
  <c r="E29" i="8"/>
  <c r="D29" i="8"/>
  <c r="C29" i="8"/>
  <c r="G28" i="8"/>
  <c r="G27" i="8" s="1"/>
  <c r="F27" i="8"/>
  <c r="E27" i="8"/>
  <c r="D27" i="8"/>
  <c r="C27" i="8"/>
  <c r="G26" i="8"/>
  <c r="G25" i="8" s="1"/>
  <c r="F25" i="8"/>
  <c r="E25" i="8"/>
  <c r="D25" i="8"/>
  <c r="C25" i="8"/>
  <c r="G24" i="8"/>
  <c r="G23" i="8" s="1"/>
  <c r="F23" i="8"/>
  <c r="E23" i="8"/>
  <c r="D23" i="8"/>
  <c r="D18" i="8" s="1"/>
  <c r="C23" i="8"/>
  <c r="G22" i="8"/>
  <c r="G21" i="8" s="1"/>
  <c r="F21" i="8"/>
  <c r="E21" i="8"/>
  <c r="D21" i="8"/>
  <c r="C21" i="8"/>
  <c r="G20" i="8"/>
  <c r="G19" i="8" s="1"/>
  <c r="F19" i="8"/>
  <c r="E19" i="8"/>
  <c r="D19" i="8"/>
  <c r="C19" i="8"/>
  <c r="G17" i="8"/>
  <c r="G16" i="8"/>
  <c r="F15" i="8"/>
  <c r="E15" i="8"/>
  <c r="D15" i="8"/>
  <c r="C15" i="8"/>
  <c r="G14" i="8"/>
  <c r="G13" i="8" s="1"/>
  <c r="F13" i="8"/>
  <c r="E13" i="8"/>
  <c r="D13" i="8"/>
  <c r="C13" i="8"/>
  <c r="G12" i="8"/>
  <c r="G11" i="8" s="1"/>
  <c r="F11" i="8"/>
  <c r="F4" i="8" s="1"/>
  <c r="E11" i="8"/>
  <c r="D11" i="8"/>
  <c r="C11" i="8"/>
  <c r="G10" i="8"/>
  <c r="G9" i="8" s="1"/>
  <c r="F9" i="8"/>
  <c r="E9" i="8"/>
  <c r="D9" i="8"/>
  <c r="C9" i="8"/>
  <c r="G8" i="8"/>
  <c r="G7" i="8" s="1"/>
  <c r="F7" i="8"/>
  <c r="E7" i="8"/>
  <c r="D7" i="8"/>
  <c r="C7" i="8"/>
  <c r="G6" i="8"/>
  <c r="F5" i="8"/>
  <c r="E5" i="8"/>
  <c r="E4" i="8" s="1"/>
  <c r="D5" i="8"/>
  <c r="C5" i="8"/>
  <c r="E18" i="8" l="1"/>
  <c r="E38" i="8" s="1"/>
  <c r="F18" i="8"/>
  <c r="G5" i="8"/>
  <c r="D4" i="8"/>
  <c r="D38" i="8" s="1"/>
  <c r="G32" i="8"/>
  <c r="G31" i="8" s="1"/>
  <c r="C18" i="8"/>
  <c r="G15" i="8"/>
  <c r="C4" i="8"/>
  <c r="F38" i="8"/>
  <c r="G4" i="8"/>
  <c r="G18" i="8"/>
  <c r="C38" i="8" l="1"/>
  <c r="G38" i="8"/>
  <c r="K22" i="7"/>
  <c r="L22" i="7"/>
  <c r="M22" i="7"/>
  <c r="N22" i="7"/>
  <c r="J22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5" i="7"/>
  <c r="O2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Beatriz Cabrales Delgadillo</author>
  </authors>
  <commentList>
    <comment ref="J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Describir Estatal y Municipal, en ese orden. En caso de que no se haya ejercido recurso de las aportaciones municipales no desgosarlo.</t>
        </r>
      </text>
    </comment>
    <comment ref="E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PORCENTAJE DE AVANCE PROGRAMADO</t>
        </r>
      </text>
    </comment>
    <comment ref="H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es importante anexar dichos documentos en electronico</t>
        </r>
      </text>
    </comment>
    <comment ref="I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COMENTARIOS, RESPECTO A LAS METAS, NO LOGRADAS, INDIDCADORES ETC.</t>
        </r>
      </text>
    </comment>
    <comment ref="P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solo aplica para el informe final </t>
        </r>
      </text>
    </comment>
    <comment ref="S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Martha Beatriz Cabrales Delgadillo:</t>
        </r>
        <r>
          <rPr>
            <sz val="9"/>
            <color indexed="81"/>
            <rFont val="Tahoma"/>
            <family val="2"/>
          </rPr>
          <t xml:space="preserve">
COMENTARIOS RESPECTO AL RECURSO</t>
        </r>
      </text>
    </comment>
  </commentList>
</comments>
</file>

<file path=xl/sharedStrings.xml><?xml version="1.0" encoding="utf-8"?>
<sst xmlns="http://schemas.openxmlformats.org/spreadsheetml/2006/main" count="142" uniqueCount="106">
  <si>
    <t>PERIODO QUE REPORTA:</t>
  </si>
  <si>
    <t>EJE ESTRATEGICO</t>
  </si>
  <si>
    <t xml:space="preserve">LÍNEAS DE ACCION </t>
  </si>
  <si>
    <t>ACTIVIDADES</t>
  </si>
  <si>
    <t>METAS</t>
  </si>
  <si>
    <t>PRESUPUESTO</t>
  </si>
  <si>
    <t>PROGRAMADO</t>
  </si>
  <si>
    <t>PARTIDA PRESUPUESTAL</t>
  </si>
  <si>
    <t>MUNICIPIO BENEFICIADO</t>
  </si>
  <si>
    <t>RELACION DE FACTURAS</t>
  </si>
  <si>
    <t>FECHA DE ENTREGA:</t>
  </si>
  <si>
    <t>NOMBRE DEL CONVENIO:</t>
  </si>
  <si>
    <t>NOMBRE DE LA: DIRECCIÓN EJECUTIVA, DIRECCIÓN DE ÁREA, COORDINACIÓN GENERAL:</t>
  </si>
  <si>
    <t>NOMBRE DE LA JUNTA INTERMUNICIPAL:</t>
  </si>
  <si>
    <t>EJE ESTRATEGICO:</t>
  </si>
  <si>
    <t>LINEA DE ACCIÓN:</t>
  </si>
  <si>
    <t>ACTIVIDAD</t>
  </si>
  <si>
    <t xml:space="preserve">NUMERACION CONSECUTIVA  PDF Y XML  </t>
  </si>
  <si>
    <t>FECHA</t>
  </si>
  <si>
    <t>DESCRIPCIÓN</t>
  </si>
  <si>
    <t>PARTIDA</t>
  </si>
  <si>
    <t>ORIGEN DEL RECURSO</t>
  </si>
  <si>
    <t>INDICADOR</t>
  </si>
  <si>
    <t>EJERCIDO AL  PRIMER TRIMESTRE</t>
  </si>
  <si>
    <t>MEDIO DE VERIFICACIÓN
(ENTREGABLE)</t>
  </si>
  <si>
    <t xml:space="preserve">NO. FACTURA /RECIBO/Contrato
(Folio) </t>
  </si>
  <si>
    <t>COMENTARIOS</t>
  </si>
  <si>
    <t>NOMBRE DEL INDICADOR</t>
  </si>
  <si>
    <t>PROGRAMADO
 %</t>
  </si>
  <si>
    <t>LOGRADO
%</t>
  </si>
  <si>
    <t>EJERCIDO AL SEGUNDO TRIMESTRE</t>
  </si>
  <si>
    <t>EJERCIDO AL TERCER TRIMESTRE</t>
  </si>
  <si>
    <t>EJERCIDO AL CUARTO TRIMESTRE</t>
  </si>
  <si>
    <t>ACUMULADO</t>
  </si>
  <si>
    <t>REINTEGROS</t>
  </si>
  <si>
    <t>MATERIALES Y SUMINISTROS</t>
  </si>
  <si>
    <t>Herramientas, refacciones y accesorios menores</t>
  </si>
  <si>
    <t>SERVICIOS GENERALES</t>
  </si>
  <si>
    <t>TOTAL</t>
  </si>
  <si>
    <t>Materiales, útiles y equipos menores de oficina</t>
  </si>
  <si>
    <t>Productos alimenticios para el personal que realiza labores en campo o de supervisión</t>
  </si>
  <si>
    <t>Herramientas menores</t>
  </si>
  <si>
    <t>Seguros de bienes patrimoniales</t>
  </si>
  <si>
    <t>Mantenimiento y conservación de vehículos terrestres, aéreos, marítimos, lacustres y fluviales</t>
  </si>
  <si>
    <t>Viáticos en el país</t>
  </si>
  <si>
    <t>BIENES MUEBLES, INMUEBLES E INTANGIBLES</t>
  </si>
  <si>
    <t>Maquinaria y equipo diverso</t>
  </si>
  <si>
    <t>Ecosistemas, energía y conectividad biológica</t>
  </si>
  <si>
    <t>Manejo del fuego</t>
  </si>
  <si>
    <t>Coordinación de actividades</t>
  </si>
  <si>
    <t>Contratar a un coordinador del Programa por un periodo de 12 meses 2</t>
  </si>
  <si>
    <t>Contrato</t>
  </si>
  <si>
    <t>Factura</t>
  </si>
  <si>
    <t xml:space="preserve">Fortalecimiento de las brigadas regionales de prevención y combate  de incendios forestales </t>
  </si>
  <si>
    <t>Adquisición de   herramientas, equipo de protección, equipo de comunicación e insumos para integrantes de las brigadas regionales de prevención y combate de incendios forestales   5</t>
  </si>
  <si>
    <t>Socialización y difusión de las actividades de combate y prevención de incendios implementadas en la región Valles</t>
  </si>
  <si>
    <t>Adquisición del equipo requerido para la generación de información fotográfica y videográfica relativa a las actividades  de combate y prevención de incendios implementadas en la región Valles 5</t>
  </si>
  <si>
    <t>Poliza</t>
  </si>
  <si>
    <t>Contratación de servicios de la industria fílmica, del sonido y de video 1</t>
  </si>
  <si>
    <t>Supervisión y seguimiento de actividades</t>
  </si>
  <si>
    <t>Disponer del 100% de viáticos, alimentos, combustible y medios de transporte para la supervisión y seguimiento de actividades del Programa 4</t>
  </si>
  <si>
    <t>Facturas</t>
  </si>
  <si>
    <t>REGIÓN VALLES</t>
  </si>
  <si>
    <t>MANEJO DEL FUEGO A TRAVES DE ACCIONES Y ESTRATEGIAS PARA LA GESTIÓN AMBIENTAL COMO MECANISMOS DE GOBERNANZA TERRITORIAL A TRAVES DE LA JUNTA INTERMUNICIPAL JIMAV"</t>
  </si>
  <si>
    <t>Materiales de administración, emisión de documentos y artículos oficiales</t>
  </si>
  <si>
    <t>Alimentos y utensilios</t>
  </si>
  <si>
    <t>Materiales y artículos de construcción y de reparación</t>
  </si>
  <si>
    <t>Material eléctrico y electrónico</t>
  </si>
  <si>
    <t>Combustibles, lubricantes y aditivos</t>
  </si>
  <si>
    <t>Combustibles, lubricantes y aditivos para vehículos asignados a servidores públicos</t>
  </si>
  <si>
    <t>Vestuario, blancos, prendas de protección y artículos deportivos</t>
  </si>
  <si>
    <t>Prendas de seguridad y protección personal</t>
  </si>
  <si>
    <t>Refacciones y accesorios menores de maquinaria y otros equipos</t>
  </si>
  <si>
    <t>Servicios Profesionales, científicos y técnicos y otros servicios</t>
  </si>
  <si>
    <t>Servicios profesionales, científicos y técnicos integrales</t>
  </si>
  <si>
    <t>SERVICIOS FINANCIEROS, BANCARIOS Y COMERCIALES</t>
  </si>
  <si>
    <t>Servicios de instalación, reparación, mantemiento y conservación</t>
  </si>
  <si>
    <t>Servicios de comunicación social y publicidad</t>
  </si>
  <si>
    <t>Servicios de la industria fílmica, del sonido y del video</t>
  </si>
  <si>
    <t>Servicio de Traslado y viáticos</t>
  </si>
  <si>
    <t>Otros Servicios Generales</t>
  </si>
  <si>
    <t>Subcontratación de servicios con terceros</t>
  </si>
  <si>
    <t>Mobiliario y Equipo de Administración</t>
  </si>
  <si>
    <t>Equipo de cómputo y de tecnología de la información</t>
  </si>
  <si>
    <t>Otros mobiliarios y equipos de administraci</t>
  </si>
  <si>
    <t>Maquinaria, otros equipos y herramientas</t>
  </si>
  <si>
    <t>Equipo de generación eléctrica, aparatos y accesorios eléctricos</t>
  </si>
  <si>
    <t xml:space="preserve">Total </t>
  </si>
  <si>
    <t>JUNTA INTERMUNICIPAL DE MEDIO AMBIETNE PARA LA GESTIÓN INTEGRAL DE LA REGIÓN VALLES
CONVENIO PARA LA APLICACIÓN DEL PROGRAMA MANEJO DEL FUEGO A TRAVES DE ACCIONES Y ESTRATEGIAS PARA LA GESTIÓN AMBIENTAL COMO MECANISMOS DE GOBERNANZA TERRITORIAL A TRAVES DE LA JUNTA INTERMUNICIPAL JIMAV</t>
  </si>
  <si>
    <t>JUNTA INTERMUNICIPAL DE MEDIO AMBIENTE PARA LA GESTIÓN INTEGRAL DE LA REGIÓN VALLES
SEGUNDO INFORME TRIMESTRAL
CONVENIO PARA LA APLICACIÓN DEL PROGRAMA MANEJO DEL FUEGO A TRAVES DE ACCIONES Y ESTRATEGIAS PARA LA GESTIÓN AMBIENTAL COMO
MECANISMOS DE GOBERNANZA TERRITORIAL A TRAVES DE LA JUNTA INTERMUNICIPAL JIMAV</t>
  </si>
  <si>
    <t>PERIODO QUE REPORTA: PRIMER TRIMESTRE (ABRIL-JUNIO)</t>
  </si>
  <si>
    <t>01 DE ABRIL AL 30 DE JUNIO</t>
  </si>
  <si>
    <t>PRIMER TRIMESTRE</t>
  </si>
  <si>
    <t>SEGUNDO TRIMESTRE</t>
  </si>
  <si>
    <t>TERCER TRIMESTRE</t>
  </si>
  <si>
    <t>CUARTO TRIMESTRE</t>
  </si>
  <si>
    <t>SUMA TOTAL</t>
  </si>
  <si>
    <t>MONTO</t>
  </si>
  <si>
    <t>MANEJO DE FUEGO</t>
  </si>
  <si>
    <t>Alimentos para curso a brigadistas</t>
  </si>
  <si>
    <t>Mantenimiento L200</t>
  </si>
  <si>
    <t>07 de Julio del 2021</t>
  </si>
  <si>
    <t>DIRECCION</t>
  </si>
  <si>
    <t>JUNTA INTERMUNICIPAL DE MEDIO AMBIENTE PARA LA GESTIÓN INTEGRAL DE LA REGIÓN VALLES</t>
  </si>
  <si>
    <t>AAA170A4-D7FC-4FA4-BF43-E01A4DEE3F20</t>
  </si>
  <si>
    <t>8158BC1B-5B33-477E-96B2-32DF7B24B149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</si>
</sst>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_-&quot;$&quot;\ * #,##0.00_-;\-&quot;$&quot;\ * #,##0.00_-;_-&quot;$&quot;\ * &quot;-&quot;??_-;_-@_-"/>
    <numFmt numFmtId="166" formatCode="_-* #,##0.00000_-;\-* #,##0.00000_-;_-* &quot;-&quot;??_-;_-@_-"/>
    <numFmt numFmtId="167" formatCode="_-* #,##0.000000_-;\-* #,##0.000000_-;_-* &quot;-&quot;??_-;_-@_-"/>
    <numFmt numFmtId="168" formatCode="0_ ;\-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Calibri Light"/>
      <family val="2"/>
      <scheme val="maj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>
      <alignment horizontal="center" vertical="center" wrapText="1"/>
    </xf>
    <xf numFmtId="44" fontId="1" fillId="0" borderId="0" applyFont="0" applyFill="0" applyBorder="0" applyAlignment="0" applyProtection="0"/>
    <xf numFmtId="0" fontId="8" fillId="0" borderId="0"/>
    <xf numFmtId="0" fontId="1" fillId="0" borderId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6" fillId="2" borderId="1" xfId="6" applyFont="1" applyFill="1" applyBorder="1" applyAlignment="1">
      <alignment vertical="center"/>
    </xf>
    <xf numFmtId="0" fontId="0" fillId="0" borderId="0" xfId="0" applyFill="1"/>
    <xf numFmtId="43" fontId="12" fillId="0" borderId="0" xfId="6" applyFont="1" applyAlignment="1">
      <alignment horizontal="center" vertical="center"/>
    </xf>
    <xf numFmtId="43" fontId="14" fillId="5" borderId="1" xfId="6" applyFont="1" applyFill="1" applyBorder="1" applyAlignment="1">
      <alignment horizontal="center" vertical="center"/>
    </xf>
    <xf numFmtId="43" fontId="14" fillId="5" borderId="1" xfId="6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2" fontId="0" fillId="0" borderId="1" xfId="6" applyNumberFormat="1" applyFont="1" applyBorder="1" applyAlignment="1">
      <alignment horizontal="center" vertical="center"/>
    </xf>
    <xf numFmtId="2" fontId="14" fillId="5" borderId="1" xfId="6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43" fontId="14" fillId="5" borderId="1" xfId="6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3" fontId="19" fillId="3" borderId="5" xfId="6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19" fillId="0" borderId="8" xfId="6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8" applyFont="1" applyFill="1" applyBorder="1" applyAlignment="1">
      <alignment horizontal="center" vertical="center"/>
    </xf>
    <xf numFmtId="44" fontId="0" fillId="0" borderId="1" xfId="8" applyFont="1" applyFill="1" applyBorder="1" applyAlignment="1">
      <alignment vertical="center"/>
    </xf>
    <xf numFmtId="4" fontId="0" fillId="0" borderId="1" xfId="6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4" fillId="5" borderId="1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1" xfId="0" applyFont="1" applyBorder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43" fontId="2" fillId="0" borderId="0" xfId="6" applyFont="1" applyAlignment="1">
      <alignment vertical="center"/>
    </xf>
    <xf numFmtId="43" fontId="0" fillId="0" borderId="0" xfId="6" applyFont="1" applyAlignment="1">
      <alignment vertical="center"/>
    </xf>
    <xf numFmtId="43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167" fontId="0" fillId="0" borderId="0" xfId="6" applyNumberFormat="1" applyFont="1" applyAlignment="1">
      <alignment vertical="center"/>
    </xf>
    <xf numFmtId="14" fontId="5" fillId="0" borderId="0" xfId="0" applyNumberFormat="1" applyFont="1" applyAlignment="1">
      <alignment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4" fontId="21" fillId="4" borderId="18" xfId="0" applyNumberFormat="1" applyFont="1" applyFill="1" applyBorder="1" applyAlignment="1">
      <alignment vertical="center"/>
    </xf>
    <xf numFmtId="0" fontId="21" fillId="0" borderId="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4" fontId="21" fillId="0" borderId="1" xfId="0" applyNumberFormat="1" applyFont="1" applyBorder="1" applyAlignment="1">
      <alignment vertical="center"/>
    </xf>
    <xf numFmtId="44" fontId="21" fillId="0" borderId="19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4" fontId="8" fillId="0" borderId="1" xfId="0" applyNumberFormat="1" applyFont="1" applyBorder="1" applyAlignment="1">
      <alignment vertical="center"/>
    </xf>
    <xf numFmtId="44" fontId="8" fillId="0" borderId="19" xfId="0" applyNumberFormat="1" applyFont="1" applyBorder="1" applyAlignment="1">
      <alignment vertical="center"/>
    </xf>
    <xf numFmtId="0" fontId="21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4" fontId="21" fillId="0" borderId="1" xfId="8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44" fontId="8" fillId="0" borderId="19" xfId="8" applyFont="1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44" fontId="21" fillId="4" borderId="1" xfId="0" applyNumberFormat="1" applyFont="1" applyFill="1" applyBorder="1" applyAlignment="1">
      <alignment vertical="center"/>
    </xf>
    <xf numFmtId="44" fontId="0" fillId="0" borderId="1" xfId="8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44" fontId="2" fillId="0" borderId="1" xfId="8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2" fillId="4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44" fontId="8" fillId="0" borderId="1" xfId="8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44" fontId="0" fillId="0" borderId="11" xfId="8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vertical="center" wrapText="1"/>
    </xf>
    <xf numFmtId="0" fontId="22" fillId="4" borderId="12" xfId="0" applyFont="1" applyFill="1" applyBorder="1" applyAlignment="1">
      <alignment vertical="center" wrapText="1"/>
    </xf>
    <xf numFmtId="44" fontId="22" fillId="4" borderId="12" xfId="8" applyFont="1" applyFill="1" applyBorder="1" applyAlignment="1">
      <alignment horizontal="center" vertical="center" wrapText="1"/>
    </xf>
    <xf numFmtId="44" fontId="22" fillId="4" borderId="13" xfId="8" applyFont="1" applyFill="1" applyBorder="1" applyAlignment="1">
      <alignment horizontal="center" vertical="center" wrapText="1"/>
    </xf>
    <xf numFmtId="10" fontId="0" fillId="0" borderId="14" xfId="7" applyNumberFormat="1" applyFont="1" applyBorder="1" applyAlignment="1">
      <alignment horizontal="center" vertical="center" wrapText="1"/>
    </xf>
    <xf numFmtId="44" fontId="0" fillId="0" borderId="1" xfId="8" applyFont="1" applyBorder="1" applyAlignment="1">
      <alignment vertical="center"/>
    </xf>
    <xf numFmtId="44" fontId="14" fillId="0" borderId="1" xfId="8" applyFont="1" applyBorder="1" applyAlignment="1">
      <alignment vertical="center"/>
    </xf>
    <xf numFmtId="44" fontId="2" fillId="0" borderId="0" xfId="8" applyFont="1" applyAlignment="1">
      <alignment vertical="center"/>
    </xf>
    <xf numFmtId="10" fontId="0" fillId="0" borderId="1" xfId="7" applyNumberFormat="1" applyFont="1" applyBorder="1" applyAlignment="1">
      <alignment horizontal="center" vertical="center" wrapText="1"/>
    </xf>
    <xf numFmtId="168" fontId="24" fillId="4" borderId="20" xfId="1" applyNumberFormat="1" applyFont="1" applyFill="1" applyBorder="1">
      <alignment horizontal="center" vertical="center" wrapText="1"/>
    </xf>
    <xf numFmtId="168" fontId="24" fillId="4" borderId="21" xfId="1" applyNumberFormat="1" applyFont="1" applyFill="1" applyBorder="1">
      <alignment horizontal="center" vertical="center" wrapText="1"/>
    </xf>
    <xf numFmtId="44" fontId="24" fillId="4" borderId="21" xfId="2" applyFont="1" applyFill="1" applyBorder="1" applyAlignment="1">
      <alignment horizontal="center" vertical="center" wrapText="1"/>
    </xf>
    <xf numFmtId="4" fontId="24" fillId="4" borderId="22" xfId="1" applyNumberFormat="1" applyFont="1" applyFill="1" applyBorder="1">
      <alignment horizontal="center"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/>
    </xf>
    <xf numFmtId="43" fontId="25" fillId="0" borderId="4" xfId="6" applyNumberFormat="1" applyFont="1" applyBorder="1" applyAlignment="1">
      <alignment horizontal="center" vertical="center"/>
    </xf>
    <xf numFmtId="43" fontId="25" fillId="0" borderId="5" xfId="6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8" fillId="0" borderId="4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9">
    <cellStyle name="Millares" xfId="6" builtinId="3"/>
    <cellStyle name="Moneda" xfId="8" builtinId="4"/>
    <cellStyle name="Moneda 2" xfId="5" xr:uid="{00000000-0005-0000-0000-000002000000}"/>
    <cellStyle name="Moneda 4" xfId="2" xr:uid="{00000000-0005-0000-0000-000003000000}"/>
    <cellStyle name="Normal" xfId="0" builtinId="0"/>
    <cellStyle name="Normal 2 2" xfId="3" xr:uid="{00000000-0005-0000-0000-000005000000}"/>
    <cellStyle name="Normal 3 2 2" xfId="1" xr:uid="{00000000-0005-0000-0000-000006000000}"/>
    <cellStyle name="Normal 8" xfId="4" xr:uid="{00000000-0005-0000-0000-000007000000}"/>
    <cellStyle name="Porcentaje" xfId="7" builtinId="5"/>
  </cellStyles>
  <dxfs count="0"/>
  <tableStyles count="1" defaultTableStyle="TableStyleMedium2" defaultPivotStyle="PivotStyleLight16">
    <tableStyle name="Estilo de tabla dinámica 1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140434</xdr:rowOff>
    </xdr:from>
    <xdr:to>
      <xdr:col>1</xdr:col>
      <xdr:colOff>1405466</xdr:colOff>
      <xdr:row>0</xdr:row>
      <xdr:rowOff>547856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140434"/>
          <a:ext cx="2238375" cy="407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topLeftCell="I2" zoomScale="90" zoomScaleNormal="90" workbookViewId="0">
      <selection activeCell="T11" sqref="T11"/>
    </sheetView>
  </sheetViews>
  <sheetFormatPr baseColWidth="10" defaultRowHeight="15" x14ac:dyDescent="0.25"/>
  <cols>
    <col min="1" max="2" width="26.140625" style="41" customWidth="1"/>
    <col min="3" max="3" width="30.85546875" style="41" customWidth="1"/>
    <col min="4" max="4" width="23.42578125" style="41" customWidth="1"/>
    <col min="5" max="9" width="17.85546875" style="41" customWidth="1"/>
    <col min="10" max="10" width="17.5703125" style="54" customWidth="1"/>
    <col min="11" max="11" width="15.7109375" style="41" customWidth="1"/>
    <col min="12" max="12" width="17.28515625" style="41" bestFit="1" customWidth="1"/>
    <col min="13" max="13" width="15.7109375" style="41" customWidth="1"/>
    <col min="14" max="14" width="16.28515625" style="41" bestFit="1" customWidth="1"/>
    <col min="15" max="15" width="11.7109375" style="41" bestFit="1" customWidth="1"/>
    <col min="16" max="16" width="11.5703125" style="41" bestFit="1" customWidth="1"/>
    <col min="17" max="17" width="14.140625" style="41" bestFit="1" customWidth="1"/>
    <col min="18" max="18" width="14.5703125" style="41" bestFit="1" customWidth="1"/>
    <col min="19" max="19" width="22.140625" style="41" customWidth="1"/>
    <col min="20" max="16384" width="11.42578125" style="41"/>
  </cols>
  <sheetData>
    <row r="1" spans="1:19" ht="82.5" customHeight="1" x14ac:dyDescent="0.25">
      <c r="A1" s="105" t="s">
        <v>89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7"/>
    </row>
    <row r="2" spans="1:19" ht="20.25" customHeight="1" x14ac:dyDescent="0.25">
      <c r="A2" s="112" t="s">
        <v>90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4"/>
    </row>
    <row r="3" spans="1:19" ht="20.25" customHeight="1" x14ac:dyDescent="0.25">
      <c r="A3" s="108" t="s">
        <v>1</v>
      </c>
      <c r="B3" s="108" t="s">
        <v>2</v>
      </c>
      <c r="C3" s="108" t="s">
        <v>3</v>
      </c>
      <c r="D3" s="108" t="s">
        <v>4</v>
      </c>
      <c r="E3" s="109" t="s">
        <v>22</v>
      </c>
      <c r="F3" s="110"/>
      <c r="G3" s="110"/>
      <c r="H3" s="42"/>
      <c r="I3" s="43"/>
      <c r="J3" s="109" t="s">
        <v>5</v>
      </c>
      <c r="K3" s="110"/>
      <c r="L3" s="110"/>
      <c r="M3" s="110"/>
      <c r="N3" s="110"/>
      <c r="O3" s="111"/>
      <c r="P3" s="44"/>
      <c r="Q3" s="44"/>
      <c r="R3" s="44"/>
      <c r="S3" s="45"/>
    </row>
    <row r="4" spans="1:19" ht="48" customHeight="1" x14ac:dyDescent="0.25">
      <c r="A4" s="108"/>
      <c r="B4" s="108"/>
      <c r="C4" s="108"/>
      <c r="D4" s="108"/>
      <c r="E4" s="4" t="s">
        <v>27</v>
      </c>
      <c r="F4" s="2" t="s">
        <v>28</v>
      </c>
      <c r="G4" s="5" t="s">
        <v>29</v>
      </c>
      <c r="H4" s="5" t="s">
        <v>24</v>
      </c>
      <c r="I4" s="5" t="s">
        <v>26</v>
      </c>
      <c r="J4" s="7" t="s">
        <v>6</v>
      </c>
      <c r="K4" s="5" t="s">
        <v>23</v>
      </c>
      <c r="L4" s="5" t="s">
        <v>30</v>
      </c>
      <c r="M4" s="5" t="s">
        <v>31</v>
      </c>
      <c r="N4" s="5" t="s">
        <v>32</v>
      </c>
      <c r="O4" s="26" t="s">
        <v>33</v>
      </c>
      <c r="P4" s="26" t="s">
        <v>34</v>
      </c>
      <c r="Q4" s="2" t="s">
        <v>7</v>
      </c>
      <c r="R4" s="2" t="s">
        <v>8</v>
      </c>
      <c r="S4" s="3" t="s">
        <v>26</v>
      </c>
    </row>
    <row r="5" spans="1:19" s="47" customFormat="1" x14ac:dyDescent="0.25">
      <c r="A5" s="118" t="s">
        <v>47</v>
      </c>
      <c r="B5" s="118" t="s">
        <v>48</v>
      </c>
      <c r="C5" s="118" t="s">
        <v>49</v>
      </c>
      <c r="D5" s="118" t="s">
        <v>50</v>
      </c>
      <c r="E5" s="115"/>
      <c r="F5" s="93">
        <f>J5/$J$22</f>
        <v>0.15200003827199757</v>
      </c>
      <c r="G5" s="93">
        <f>L5/$J$22</f>
        <v>0</v>
      </c>
      <c r="H5" s="6" t="s">
        <v>51</v>
      </c>
      <c r="I5" s="12"/>
      <c r="J5" s="33">
        <v>95000.03</v>
      </c>
      <c r="K5" s="14">
        <v>0</v>
      </c>
      <c r="L5" s="79">
        <v>0</v>
      </c>
      <c r="M5" s="10"/>
      <c r="N5" s="10"/>
      <c r="O5" s="10">
        <f>SUM(K5:N5)</f>
        <v>0</v>
      </c>
      <c r="P5" s="46"/>
      <c r="Q5" s="27">
        <v>3391</v>
      </c>
      <c r="R5" s="6" t="s">
        <v>62</v>
      </c>
      <c r="S5" s="38"/>
    </row>
    <row r="6" spans="1:19" s="47" customFormat="1" x14ac:dyDescent="0.25">
      <c r="A6" s="118"/>
      <c r="B6" s="118"/>
      <c r="C6" s="118"/>
      <c r="D6" s="118"/>
      <c r="E6" s="116"/>
      <c r="F6" s="93">
        <f t="shared" ref="F6:F21" si="0">J6/$J$22</f>
        <v>2.3999934464004197E-2</v>
      </c>
      <c r="G6" s="93">
        <f t="shared" ref="G6:G21" si="1">L6/$J$22</f>
        <v>0</v>
      </c>
      <c r="H6" s="6" t="s">
        <v>52</v>
      </c>
      <c r="I6" s="12"/>
      <c r="J6" s="34">
        <v>14999.96</v>
      </c>
      <c r="K6" s="13">
        <v>0</v>
      </c>
      <c r="L6" s="79">
        <v>0</v>
      </c>
      <c r="M6" s="11"/>
      <c r="N6" s="11"/>
      <c r="O6" s="10">
        <f t="shared" ref="O6:O21" si="2">SUM(K6:N6)</f>
        <v>0</v>
      </c>
      <c r="P6" s="48"/>
      <c r="Q6" s="27">
        <v>3992</v>
      </c>
      <c r="R6" s="6" t="s">
        <v>62</v>
      </c>
      <c r="S6" s="38"/>
    </row>
    <row r="7" spans="1:19" s="47" customFormat="1" x14ac:dyDescent="0.25">
      <c r="A7" s="118"/>
      <c r="B7" s="118"/>
      <c r="C7" s="118" t="s">
        <v>53</v>
      </c>
      <c r="D7" s="118" t="s">
        <v>54</v>
      </c>
      <c r="E7" s="115"/>
      <c r="F7" s="93">
        <f t="shared" si="0"/>
        <v>8.6399994470400365E-2</v>
      </c>
      <c r="G7" s="93">
        <f t="shared" si="1"/>
        <v>0</v>
      </c>
      <c r="H7" s="6" t="s">
        <v>52</v>
      </c>
      <c r="I7" s="12"/>
      <c r="J7" s="34">
        <v>54000</v>
      </c>
      <c r="K7" s="13">
        <v>0</v>
      </c>
      <c r="L7" s="79">
        <v>0</v>
      </c>
      <c r="M7" s="11"/>
      <c r="N7" s="11"/>
      <c r="O7" s="10">
        <f t="shared" si="2"/>
        <v>0</v>
      </c>
      <c r="P7" s="48"/>
      <c r="Q7" s="27">
        <v>2911</v>
      </c>
      <c r="R7" s="6" t="s">
        <v>62</v>
      </c>
      <c r="S7" s="38"/>
    </row>
    <row r="8" spans="1:19" s="47" customFormat="1" x14ac:dyDescent="0.25">
      <c r="A8" s="118"/>
      <c r="B8" s="118"/>
      <c r="C8" s="118"/>
      <c r="D8" s="118"/>
      <c r="E8" s="117"/>
      <c r="F8" s="93">
        <f t="shared" si="0"/>
        <v>5.1199980723201241E-2</v>
      </c>
      <c r="G8" s="93">
        <f t="shared" si="1"/>
        <v>0</v>
      </c>
      <c r="H8" s="6" t="s">
        <v>52</v>
      </c>
      <c r="I8" s="12"/>
      <c r="J8" s="34">
        <v>31999.99</v>
      </c>
      <c r="K8" s="13">
        <v>0</v>
      </c>
      <c r="L8" s="79">
        <v>0</v>
      </c>
      <c r="M8" s="11"/>
      <c r="N8" s="11"/>
      <c r="O8" s="10">
        <f t="shared" si="2"/>
        <v>0</v>
      </c>
      <c r="P8" s="48"/>
      <c r="Q8" s="27">
        <v>5191</v>
      </c>
      <c r="R8" s="6" t="s">
        <v>62</v>
      </c>
      <c r="S8" s="38"/>
    </row>
    <row r="9" spans="1:19" s="47" customFormat="1" ht="44.25" customHeight="1" x14ac:dyDescent="0.25">
      <c r="A9" s="118"/>
      <c r="B9" s="118"/>
      <c r="C9" s="118"/>
      <c r="D9" s="118"/>
      <c r="E9" s="117"/>
      <c r="F9" s="93">
        <f t="shared" si="0"/>
        <v>0.1440144547830749</v>
      </c>
      <c r="G9" s="93">
        <f t="shared" si="1"/>
        <v>0</v>
      </c>
      <c r="H9" s="6" t="s">
        <v>52</v>
      </c>
      <c r="I9" s="39"/>
      <c r="J9" s="34">
        <v>90009.04</v>
      </c>
      <c r="K9" s="13">
        <v>0</v>
      </c>
      <c r="L9" s="79">
        <v>0</v>
      </c>
      <c r="M9" s="11"/>
      <c r="N9" s="11"/>
      <c r="O9" s="10">
        <f t="shared" si="2"/>
        <v>0</v>
      </c>
      <c r="P9" s="48"/>
      <c r="Q9" s="27">
        <v>2981</v>
      </c>
      <c r="R9" s="6" t="s">
        <v>62</v>
      </c>
      <c r="S9" s="37"/>
    </row>
    <row r="10" spans="1:19" s="47" customFormat="1" ht="44.25" customHeight="1" x14ac:dyDescent="0.25">
      <c r="A10" s="118"/>
      <c r="B10" s="118"/>
      <c r="C10" s="118"/>
      <c r="D10" s="118"/>
      <c r="E10" s="117"/>
      <c r="F10" s="93">
        <f t="shared" si="0"/>
        <v>1.4399967078402107E-2</v>
      </c>
      <c r="G10" s="93">
        <f t="shared" si="1"/>
        <v>0</v>
      </c>
      <c r="H10" s="6" t="s">
        <v>52</v>
      </c>
      <c r="I10" s="39"/>
      <c r="J10" s="34">
        <v>8999.98</v>
      </c>
      <c r="K10" s="13">
        <v>0</v>
      </c>
      <c r="L10" s="79">
        <v>0</v>
      </c>
      <c r="M10" s="11"/>
      <c r="N10" s="11"/>
      <c r="O10" s="10">
        <f t="shared" si="2"/>
        <v>0</v>
      </c>
      <c r="P10" s="48"/>
      <c r="Q10" s="27">
        <v>5651</v>
      </c>
      <c r="R10" s="6" t="s">
        <v>62</v>
      </c>
      <c r="S10" s="38"/>
    </row>
    <row r="11" spans="1:19" s="47" customFormat="1" x14ac:dyDescent="0.25">
      <c r="A11" s="118"/>
      <c r="B11" s="118"/>
      <c r="C11" s="118"/>
      <c r="D11" s="118"/>
      <c r="E11" s="116"/>
      <c r="F11" s="93">
        <f t="shared" si="0"/>
        <v>8.0000090879994185E-2</v>
      </c>
      <c r="G11" s="93">
        <f t="shared" si="1"/>
        <v>0</v>
      </c>
      <c r="H11" s="6" t="s">
        <v>52</v>
      </c>
      <c r="I11" s="12"/>
      <c r="J11" s="34">
        <v>50000.06</v>
      </c>
      <c r="K11" s="13">
        <v>0</v>
      </c>
      <c r="L11" s="79">
        <v>0</v>
      </c>
      <c r="M11" s="11"/>
      <c r="N11" s="11"/>
      <c r="O11" s="10">
        <f t="shared" si="2"/>
        <v>0</v>
      </c>
      <c r="P11" s="48"/>
      <c r="Q11" s="27">
        <v>2721</v>
      </c>
      <c r="R11" s="6" t="s">
        <v>62</v>
      </c>
      <c r="S11" s="38"/>
    </row>
    <row r="12" spans="1:19" s="47" customFormat="1" x14ac:dyDescent="0.25">
      <c r="A12" s="118"/>
      <c r="B12" s="118"/>
      <c r="C12" s="118" t="s">
        <v>55</v>
      </c>
      <c r="D12" s="118" t="s">
        <v>56</v>
      </c>
      <c r="E12" s="115"/>
      <c r="F12" s="93">
        <f t="shared" si="0"/>
        <v>7.9999994880000341E-2</v>
      </c>
      <c r="G12" s="93">
        <f t="shared" si="1"/>
        <v>0</v>
      </c>
      <c r="H12" s="6" t="s">
        <v>52</v>
      </c>
      <c r="I12" s="12"/>
      <c r="J12" s="34">
        <v>50000</v>
      </c>
      <c r="K12" s="13">
        <v>0</v>
      </c>
      <c r="L12" s="79">
        <v>0</v>
      </c>
      <c r="M12" s="11"/>
      <c r="N12" s="11"/>
      <c r="O12" s="10">
        <f t="shared" si="2"/>
        <v>0</v>
      </c>
      <c r="P12" s="48"/>
      <c r="Q12" s="27">
        <v>5694</v>
      </c>
      <c r="R12" s="6" t="s">
        <v>62</v>
      </c>
      <c r="S12" s="38"/>
    </row>
    <row r="13" spans="1:19" s="47" customFormat="1" ht="45" customHeight="1" x14ac:dyDescent="0.25">
      <c r="A13" s="118"/>
      <c r="B13" s="118"/>
      <c r="C13" s="118"/>
      <c r="D13" s="118"/>
      <c r="E13" s="117"/>
      <c r="F13" s="93">
        <f t="shared" si="0"/>
        <v>2.8799998156800122E-2</v>
      </c>
      <c r="G13" s="93">
        <f t="shared" si="1"/>
        <v>0</v>
      </c>
      <c r="H13" s="6" t="s">
        <v>52</v>
      </c>
      <c r="I13" s="40"/>
      <c r="J13" s="34">
        <v>18000</v>
      </c>
      <c r="K13" s="13">
        <v>0</v>
      </c>
      <c r="L13" s="33">
        <v>0</v>
      </c>
      <c r="M13" s="35"/>
      <c r="N13" s="17"/>
      <c r="O13" s="10">
        <f t="shared" si="2"/>
        <v>0</v>
      </c>
      <c r="P13" s="48"/>
      <c r="Q13" s="27">
        <v>2461</v>
      </c>
      <c r="R13" s="6" t="s">
        <v>62</v>
      </c>
      <c r="S13" s="38"/>
    </row>
    <row r="14" spans="1:19" s="47" customFormat="1" ht="30" customHeight="1" x14ac:dyDescent="0.25">
      <c r="A14" s="118"/>
      <c r="B14" s="118"/>
      <c r="C14" s="118"/>
      <c r="D14" s="118"/>
      <c r="E14" s="117"/>
      <c r="F14" s="93">
        <f t="shared" si="0"/>
        <v>3.2108797945036936E-3</v>
      </c>
      <c r="G14" s="93">
        <f t="shared" si="1"/>
        <v>0</v>
      </c>
      <c r="H14" s="6" t="s">
        <v>52</v>
      </c>
      <c r="I14" s="40"/>
      <c r="J14" s="34">
        <v>2006.8</v>
      </c>
      <c r="K14" s="13">
        <v>0</v>
      </c>
      <c r="L14" s="34">
        <v>0</v>
      </c>
      <c r="M14" s="36"/>
      <c r="N14" s="17"/>
      <c r="O14" s="10">
        <f t="shared" si="2"/>
        <v>0</v>
      </c>
      <c r="P14" s="48"/>
      <c r="Q14" s="27">
        <v>5151</v>
      </c>
      <c r="R14" s="6" t="s">
        <v>62</v>
      </c>
      <c r="S14" s="38"/>
    </row>
    <row r="15" spans="1:19" s="47" customFormat="1" ht="30" customHeight="1" x14ac:dyDescent="0.25">
      <c r="A15" s="118"/>
      <c r="B15" s="118"/>
      <c r="C15" s="118"/>
      <c r="D15" s="118"/>
      <c r="E15" s="117"/>
      <c r="F15" s="93">
        <f t="shared" si="0"/>
        <v>3.2015997950976135E-3</v>
      </c>
      <c r="G15" s="93">
        <f t="shared" si="1"/>
        <v>0</v>
      </c>
      <c r="H15" s="6" t="s">
        <v>52</v>
      </c>
      <c r="I15" s="40"/>
      <c r="J15" s="34">
        <v>2001</v>
      </c>
      <c r="K15" s="13">
        <v>0</v>
      </c>
      <c r="L15" s="33">
        <v>0</v>
      </c>
      <c r="M15" s="6"/>
      <c r="N15" s="17"/>
      <c r="O15" s="10">
        <f t="shared" si="2"/>
        <v>0</v>
      </c>
      <c r="P15" s="48"/>
      <c r="Q15" s="27">
        <v>2111</v>
      </c>
      <c r="R15" s="6" t="s">
        <v>62</v>
      </c>
      <c r="S15" s="38"/>
    </row>
    <row r="16" spans="1:19" s="47" customFormat="1" ht="30" customHeight="1" x14ac:dyDescent="0.25">
      <c r="A16" s="118"/>
      <c r="B16" s="118"/>
      <c r="C16" s="118"/>
      <c r="D16" s="118"/>
      <c r="E16" s="116"/>
      <c r="F16" s="93">
        <f t="shared" si="0"/>
        <v>8.1422714788946266E-3</v>
      </c>
      <c r="G16" s="93">
        <f t="shared" si="1"/>
        <v>0</v>
      </c>
      <c r="H16" s="6" t="s">
        <v>57</v>
      </c>
      <c r="I16" s="40"/>
      <c r="J16" s="34">
        <v>5088.92</v>
      </c>
      <c r="K16" s="13">
        <v>0</v>
      </c>
      <c r="L16" s="33">
        <v>0</v>
      </c>
      <c r="M16" s="6"/>
      <c r="N16" s="17"/>
      <c r="O16" s="10">
        <f t="shared" si="2"/>
        <v>0</v>
      </c>
      <c r="P16" s="48"/>
      <c r="Q16" s="27">
        <v>3451</v>
      </c>
      <c r="R16" s="6" t="s">
        <v>62</v>
      </c>
      <c r="S16" s="38"/>
    </row>
    <row r="17" spans="1:19" s="47" customFormat="1" ht="30" customHeight="1" x14ac:dyDescent="0.25">
      <c r="A17" s="118"/>
      <c r="B17" s="118"/>
      <c r="C17" s="118"/>
      <c r="D17" s="6" t="s">
        <v>58</v>
      </c>
      <c r="E17" s="32"/>
      <c r="F17" s="93">
        <f t="shared" si="0"/>
        <v>4.0004029439742121E-2</v>
      </c>
      <c r="G17" s="93">
        <f t="shared" si="1"/>
        <v>0</v>
      </c>
      <c r="H17" s="6" t="s">
        <v>52</v>
      </c>
      <c r="I17" s="40"/>
      <c r="J17" s="34">
        <v>25002.52</v>
      </c>
      <c r="K17" s="13">
        <v>0</v>
      </c>
      <c r="L17" s="33">
        <v>0</v>
      </c>
      <c r="M17" s="6"/>
      <c r="N17" s="17"/>
      <c r="O17" s="10">
        <f t="shared" si="2"/>
        <v>0</v>
      </c>
      <c r="P17" s="48"/>
      <c r="Q17" s="27">
        <v>3651</v>
      </c>
      <c r="R17" s="6" t="s">
        <v>62</v>
      </c>
      <c r="S17" s="38"/>
    </row>
    <row r="18" spans="1:19" ht="30" customHeight="1" x14ac:dyDescent="0.25">
      <c r="A18" s="118"/>
      <c r="B18" s="118"/>
      <c r="C18" s="118" t="s">
        <v>59</v>
      </c>
      <c r="D18" s="118" t="s">
        <v>60</v>
      </c>
      <c r="E18" s="115"/>
      <c r="F18" s="93">
        <f t="shared" si="0"/>
        <v>6.4000443903971596E-2</v>
      </c>
      <c r="G18" s="93">
        <f t="shared" si="1"/>
        <v>2.39999984640001E-2</v>
      </c>
      <c r="H18" s="6" t="s">
        <v>61</v>
      </c>
      <c r="I18" s="49"/>
      <c r="J18" s="34">
        <v>40000.28</v>
      </c>
      <c r="K18" s="13">
        <v>0</v>
      </c>
      <c r="L18" s="94">
        <v>15000</v>
      </c>
      <c r="M18" s="50"/>
      <c r="N18" s="50"/>
      <c r="O18" s="10">
        <f t="shared" si="2"/>
        <v>15000</v>
      </c>
      <c r="P18" s="51"/>
      <c r="Q18" s="6">
        <v>2213</v>
      </c>
      <c r="R18" s="6" t="s">
        <v>62</v>
      </c>
      <c r="S18" s="51"/>
    </row>
    <row r="19" spans="1:19" x14ac:dyDescent="0.25">
      <c r="A19" s="118"/>
      <c r="B19" s="118"/>
      <c r="C19" s="118"/>
      <c r="D19" s="118"/>
      <c r="E19" s="117"/>
      <c r="F19" s="93">
        <f t="shared" si="0"/>
        <v>1.6036622973656132E-2</v>
      </c>
      <c r="G19" s="93">
        <f t="shared" si="1"/>
        <v>0</v>
      </c>
      <c r="H19" s="32" t="s">
        <v>61</v>
      </c>
      <c r="I19" s="51"/>
      <c r="J19" s="34">
        <v>10022.89</v>
      </c>
      <c r="K19" s="13">
        <v>0</v>
      </c>
      <c r="L19" s="95">
        <v>0</v>
      </c>
      <c r="M19" s="51"/>
      <c r="N19" s="51"/>
      <c r="O19" s="10">
        <f t="shared" si="2"/>
        <v>0</v>
      </c>
      <c r="P19" s="51"/>
      <c r="Q19" s="27">
        <v>3751</v>
      </c>
      <c r="R19" s="6" t="s">
        <v>62</v>
      </c>
      <c r="S19" s="51"/>
    </row>
    <row r="20" spans="1:19" x14ac:dyDescent="0.25">
      <c r="A20" s="118"/>
      <c r="B20" s="118"/>
      <c r="C20" s="118"/>
      <c r="D20" s="118"/>
      <c r="E20" s="117"/>
      <c r="F20" s="93">
        <f t="shared" si="0"/>
        <v>0.18058878844231757</v>
      </c>
      <c r="G20" s="93">
        <f t="shared" si="1"/>
        <v>0</v>
      </c>
      <c r="H20" s="32" t="s">
        <v>61</v>
      </c>
      <c r="I20" s="51"/>
      <c r="J20" s="34">
        <v>112868</v>
      </c>
      <c r="K20" s="13">
        <v>0</v>
      </c>
      <c r="L20" s="95">
        <v>0</v>
      </c>
      <c r="M20" s="51"/>
      <c r="N20" s="51"/>
      <c r="O20" s="10">
        <f t="shared" si="2"/>
        <v>0</v>
      </c>
      <c r="P20" s="51"/>
      <c r="Q20" s="27">
        <v>2613</v>
      </c>
      <c r="R20" s="6" t="s">
        <v>62</v>
      </c>
      <c r="S20" s="51"/>
    </row>
    <row r="21" spans="1:19" x14ac:dyDescent="0.25">
      <c r="A21" s="118"/>
      <c r="B21" s="118"/>
      <c r="C21" s="118"/>
      <c r="D21" s="118"/>
      <c r="E21" s="116"/>
      <c r="F21" s="97">
        <f t="shared" si="0"/>
        <v>2.4000910463941733E-2</v>
      </c>
      <c r="G21" s="97">
        <f t="shared" si="1"/>
        <v>9.5999993856000412E-3</v>
      </c>
      <c r="H21" s="32" t="s">
        <v>61</v>
      </c>
      <c r="I21" s="50"/>
      <c r="J21" s="34">
        <v>15000.57</v>
      </c>
      <c r="K21" s="13">
        <v>0</v>
      </c>
      <c r="L21" s="94">
        <v>6000</v>
      </c>
      <c r="M21" s="50"/>
      <c r="N21" s="50"/>
      <c r="O21" s="10">
        <f t="shared" si="2"/>
        <v>6000</v>
      </c>
      <c r="P21" s="50"/>
      <c r="Q21" s="27">
        <v>3551</v>
      </c>
      <c r="R21" s="6" t="s">
        <v>62</v>
      </c>
      <c r="S21" s="50"/>
    </row>
    <row r="22" spans="1:19" x14ac:dyDescent="0.25">
      <c r="F22" s="52">
        <f>SUM(F5:F17)</f>
        <v>0.71537323421611321</v>
      </c>
      <c r="G22" s="52">
        <f>SUM(G5:G21)</f>
        <v>3.359999784960014E-2</v>
      </c>
      <c r="J22" s="53">
        <f>SUM(J5:J21)</f>
        <v>625000.03999999992</v>
      </c>
      <c r="K22" s="53">
        <f t="shared" ref="K22:O22" si="3">SUM(K5:K21)</f>
        <v>0</v>
      </c>
      <c r="L22" s="96">
        <f t="shared" si="3"/>
        <v>21000</v>
      </c>
      <c r="M22" s="53">
        <f t="shared" si="3"/>
        <v>0</v>
      </c>
      <c r="N22" s="53">
        <f t="shared" si="3"/>
        <v>0</v>
      </c>
      <c r="O22" s="53">
        <f t="shared" si="3"/>
        <v>21000</v>
      </c>
    </row>
    <row r="24" spans="1:19" x14ac:dyDescent="0.25">
      <c r="L24" s="55"/>
    </row>
    <row r="26" spans="1:19" x14ac:dyDescent="0.25">
      <c r="L26" s="56"/>
    </row>
    <row r="30" spans="1:19" x14ac:dyDescent="0.25">
      <c r="J30" s="57"/>
    </row>
    <row r="31" spans="1:19" x14ac:dyDescent="0.25">
      <c r="H31" s="54"/>
      <c r="J31" s="57"/>
    </row>
    <row r="32" spans="1:19" x14ac:dyDescent="0.25">
      <c r="J32" s="57"/>
    </row>
  </sheetData>
  <mergeCells count="22">
    <mergeCell ref="E5:E6"/>
    <mergeCell ref="E18:E21"/>
    <mergeCell ref="E12:E16"/>
    <mergeCell ref="E7:E11"/>
    <mergeCell ref="A5:A21"/>
    <mergeCell ref="B5:B21"/>
    <mergeCell ref="C5:C6"/>
    <mergeCell ref="D5:D6"/>
    <mergeCell ref="C7:C11"/>
    <mergeCell ref="D7:D11"/>
    <mergeCell ref="C12:C17"/>
    <mergeCell ref="D12:D16"/>
    <mergeCell ref="C18:C21"/>
    <mergeCell ref="D18:D21"/>
    <mergeCell ref="A1:S1"/>
    <mergeCell ref="A3:A4"/>
    <mergeCell ref="B3:B4"/>
    <mergeCell ref="C3:C4"/>
    <mergeCell ref="D3:D4"/>
    <mergeCell ref="E3:G3"/>
    <mergeCell ref="J3:O3"/>
    <mergeCell ref="A2:S2"/>
  </mergeCells>
  <pageMargins left="0.70866141732283472" right="0.70866141732283472" top="0.74803149606299213" bottom="0.74803149606299213" header="0.31496062992125984" footer="0.31496062992125984"/>
  <pageSetup paperSize="5" scale="45" fitToWidth="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7" zoomScale="90" zoomScaleNormal="90" workbookViewId="0">
      <selection activeCell="A10" sqref="A10"/>
    </sheetView>
  </sheetViews>
  <sheetFormatPr baseColWidth="10" defaultRowHeight="21" x14ac:dyDescent="0.25"/>
  <cols>
    <col min="1" max="1" width="18.42578125" customWidth="1"/>
    <col min="2" max="2" width="22.140625" style="15" customWidth="1"/>
    <col min="3" max="3" width="23.28515625" customWidth="1"/>
    <col min="4" max="4" width="25.28515625" style="1" customWidth="1"/>
    <col min="5" max="5" width="39" customWidth="1"/>
    <col min="6" max="6" width="19.28515625" customWidth="1"/>
    <col min="7" max="7" width="21" style="9" customWidth="1"/>
    <col min="8" max="8" width="16" customWidth="1"/>
    <col min="9" max="9" width="24" customWidth="1"/>
    <col min="10" max="10" width="12.28515625" bestFit="1" customWidth="1"/>
    <col min="11" max="11" width="13.85546875" bestFit="1" customWidth="1"/>
  </cols>
  <sheetData>
    <row r="1" spans="1:9" ht="59.25" customHeight="1" x14ac:dyDescent="0.25">
      <c r="A1" s="123" t="s">
        <v>9</v>
      </c>
      <c r="B1" s="124"/>
      <c r="C1" s="124"/>
      <c r="D1" s="124"/>
      <c r="E1" s="124"/>
      <c r="F1" s="124"/>
      <c r="G1" s="124"/>
      <c r="H1" s="125"/>
    </row>
    <row r="2" spans="1:9" ht="60" customHeight="1" x14ac:dyDescent="0.25">
      <c r="A2" s="126" t="s">
        <v>0</v>
      </c>
      <c r="B2" s="127"/>
      <c r="C2" s="128" t="s">
        <v>91</v>
      </c>
      <c r="D2" s="129"/>
      <c r="E2" s="28" t="s">
        <v>10</v>
      </c>
      <c r="F2" s="129" t="s">
        <v>101</v>
      </c>
      <c r="G2" s="129"/>
      <c r="H2" s="130"/>
      <c r="I2" s="58"/>
    </row>
    <row r="3" spans="1:9" ht="44.25" customHeight="1" x14ac:dyDescent="0.25">
      <c r="A3" s="134" t="s">
        <v>11</v>
      </c>
      <c r="B3" s="135"/>
      <c r="C3" s="136" t="s">
        <v>63</v>
      </c>
      <c r="D3" s="137"/>
      <c r="E3" s="137"/>
      <c r="F3" s="137"/>
      <c r="G3" s="137"/>
      <c r="H3" s="138"/>
    </row>
    <row r="4" spans="1:9" ht="45.75" customHeight="1" x14ac:dyDescent="0.25">
      <c r="A4" s="139" t="s">
        <v>12</v>
      </c>
      <c r="B4" s="140"/>
      <c r="C4" s="141"/>
      <c r="D4" s="142" t="s">
        <v>102</v>
      </c>
      <c r="E4" s="142"/>
      <c r="F4" s="142"/>
      <c r="G4" s="142"/>
      <c r="H4" s="143"/>
    </row>
    <row r="5" spans="1:9" ht="30" customHeight="1" x14ac:dyDescent="0.25">
      <c r="A5" s="134" t="s">
        <v>13</v>
      </c>
      <c r="B5" s="146"/>
      <c r="C5" s="135"/>
      <c r="D5" s="147" t="s">
        <v>103</v>
      </c>
      <c r="E5" s="147"/>
      <c r="F5" s="147"/>
      <c r="G5" s="147"/>
      <c r="H5" s="148"/>
    </row>
    <row r="6" spans="1:9" ht="27" customHeight="1" x14ac:dyDescent="0.25">
      <c r="A6" s="119"/>
      <c r="B6" s="119"/>
      <c r="C6" s="119"/>
      <c r="D6" s="119"/>
      <c r="E6" s="119"/>
      <c r="F6" s="119"/>
      <c r="G6" s="119"/>
      <c r="H6" s="119"/>
    </row>
    <row r="7" spans="1:9" ht="26.25" customHeight="1" x14ac:dyDescent="0.25">
      <c r="A7" s="131" t="s">
        <v>14</v>
      </c>
      <c r="B7" s="132"/>
      <c r="C7" s="132"/>
      <c r="D7" s="132"/>
      <c r="E7" s="144" t="s">
        <v>47</v>
      </c>
      <c r="F7" s="144"/>
      <c r="G7" s="144"/>
      <c r="H7" s="145"/>
    </row>
    <row r="8" spans="1:9" ht="27.75" customHeight="1" x14ac:dyDescent="0.25">
      <c r="A8" s="131" t="s">
        <v>15</v>
      </c>
      <c r="B8" s="132"/>
      <c r="C8" s="132"/>
      <c r="D8" s="132"/>
      <c r="E8" s="133" t="s">
        <v>48</v>
      </c>
      <c r="F8" s="133"/>
      <c r="G8" s="133"/>
      <c r="H8" s="133"/>
    </row>
    <row r="9" spans="1:9" ht="63" customHeight="1" x14ac:dyDescent="0.25">
      <c r="A9" s="18" t="s">
        <v>16</v>
      </c>
      <c r="B9" s="19" t="s">
        <v>17</v>
      </c>
      <c r="C9" s="29" t="s">
        <v>18</v>
      </c>
      <c r="D9" s="30" t="s">
        <v>25</v>
      </c>
      <c r="E9" s="31" t="s">
        <v>19</v>
      </c>
      <c r="F9" s="20" t="s">
        <v>20</v>
      </c>
      <c r="G9" s="21" t="s">
        <v>97</v>
      </c>
      <c r="H9" s="22" t="s">
        <v>21</v>
      </c>
    </row>
    <row r="10" spans="1:9" s="8" customFormat="1" ht="63" customHeight="1" x14ac:dyDescent="0.25">
      <c r="A10" s="40" t="s">
        <v>59</v>
      </c>
      <c r="B10" s="23">
        <v>1</v>
      </c>
      <c r="C10" s="104">
        <v>44328</v>
      </c>
      <c r="D10" s="102" t="s">
        <v>104</v>
      </c>
      <c r="E10" s="103" t="s">
        <v>99</v>
      </c>
      <c r="F10" s="16">
        <v>2213</v>
      </c>
      <c r="G10" s="24">
        <v>15000</v>
      </c>
      <c r="H10" s="25" t="s">
        <v>98</v>
      </c>
    </row>
    <row r="11" spans="1:9" s="8" customFormat="1" ht="63" customHeight="1" x14ac:dyDescent="0.25">
      <c r="A11" s="40" t="s">
        <v>59</v>
      </c>
      <c r="B11" s="23">
        <v>2</v>
      </c>
      <c r="C11" s="104">
        <v>44350</v>
      </c>
      <c r="D11" s="102" t="s">
        <v>105</v>
      </c>
      <c r="E11" s="103" t="s">
        <v>100</v>
      </c>
      <c r="F11" s="16">
        <v>3551</v>
      </c>
      <c r="G11" s="24">
        <v>6000</v>
      </c>
      <c r="H11" s="25" t="s">
        <v>98</v>
      </c>
    </row>
    <row r="12" spans="1:9" ht="50.25" customHeight="1" x14ac:dyDescent="0.25">
      <c r="A12" s="122" t="s">
        <v>38</v>
      </c>
      <c r="B12" s="122"/>
      <c r="C12" s="122"/>
      <c r="D12" s="122"/>
      <c r="E12" s="122"/>
      <c r="F12" s="122"/>
      <c r="G12" s="120">
        <f>G10+G11</f>
        <v>21000</v>
      </c>
      <c r="H12" s="121"/>
    </row>
  </sheetData>
  <mergeCells count="17">
    <mergeCell ref="D5:H5"/>
    <mergeCell ref="A6:H6"/>
    <mergeCell ref="G12:H12"/>
    <mergeCell ref="A12:F12"/>
    <mergeCell ref="A1:H1"/>
    <mergeCell ref="A2:B2"/>
    <mergeCell ref="C2:D2"/>
    <mergeCell ref="F2:H2"/>
    <mergeCell ref="A8:D8"/>
    <mergeCell ref="E8:H8"/>
    <mergeCell ref="A3:B3"/>
    <mergeCell ref="C3:H3"/>
    <mergeCell ref="A4:C4"/>
    <mergeCell ref="D4:H4"/>
    <mergeCell ref="A7:D7"/>
    <mergeCell ref="E7:H7"/>
    <mergeCell ref="A5:C5"/>
  </mergeCells>
  <phoneticPr fontId="13" type="noConversion"/>
  <pageMargins left="0.7" right="0.7" top="0.75" bottom="0.75" header="0.3" footer="0.3"/>
  <pageSetup paperSize="5" scale="8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8"/>
  <sheetViews>
    <sheetView zoomScale="115" zoomScaleNormal="115" workbookViewId="0">
      <selection activeCell="B1" sqref="B1:G2"/>
    </sheetView>
  </sheetViews>
  <sheetFormatPr baseColWidth="10" defaultRowHeight="15" x14ac:dyDescent="0.25"/>
  <cols>
    <col min="1" max="1" width="25.5703125" customWidth="1"/>
    <col min="2" max="2" width="43.85546875" bestFit="1" customWidth="1"/>
    <col min="3" max="3" width="16.85546875" bestFit="1" customWidth="1"/>
    <col min="4" max="4" width="18.85546875" bestFit="1" customWidth="1"/>
    <col min="5" max="5" width="16.7109375" bestFit="1" customWidth="1"/>
    <col min="6" max="6" width="17.42578125" bestFit="1" customWidth="1"/>
    <col min="7" max="7" width="12.42578125" bestFit="1" customWidth="1"/>
    <col min="8" max="8" width="17.28515625" customWidth="1"/>
  </cols>
  <sheetData>
    <row r="1" spans="1:7" x14ac:dyDescent="0.25">
      <c r="A1" s="115" t="s">
        <v>20</v>
      </c>
      <c r="B1" s="118" t="s">
        <v>88</v>
      </c>
      <c r="C1" s="149"/>
      <c r="D1" s="149"/>
      <c r="E1" s="149"/>
      <c r="F1" s="149"/>
      <c r="G1" s="149"/>
    </row>
    <row r="2" spans="1:7" ht="43.5" customHeight="1" thickBot="1" x14ac:dyDescent="0.3">
      <c r="A2" s="116"/>
      <c r="B2" s="149"/>
      <c r="C2" s="149"/>
      <c r="D2" s="149"/>
      <c r="E2" s="149"/>
      <c r="F2" s="149"/>
      <c r="G2" s="149"/>
    </row>
    <row r="3" spans="1:7" ht="43.5" customHeight="1" thickBot="1" x14ac:dyDescent="0.3">
      <c r="A3" s="98"/>
      <c r="B3" s="99"/>
      <c r="C3" s="100" t="s">
        <v>92</v>
      </c>
      <c r="D3" s="100" t="s">
        <v>93</v>
      </c>
      <c r="E3" s="100" t="s">
        <v>94</v>
      </c>
      <c r="F3" s="100" t="s">
        <v>95</v>
      </c>
      <c r="G3" s="101" t="s">
        <v>96</v>
      </c>
    </row>
    <row r="4" spans="1:7" x14ac:dyDescent="0.25">
      <c r="A4" s="59">
        <v>2000</v>
      </c>
      <c r="B4" s="60" t="s">
        <v>35</v>
      </c>
      <c r="C4" s="61">
        <f>C11+C7+C5+C9+C13+C15</f>
        <v>0</v>
      </c>
      <c r="D4" s="61">
        <f t="shared" ref="D4:G4" si="0">D11+D7+D5+D9+D13+D15</f>
        <v>15000</v>
      </c>
      <c r="E4" s="61">
        <f t="shared" si="0"/>
        <v>0</v>
      </c>
      <c r="F4" s="61">
        <f t="shared" si="0"/>
        <v>0</v>
      </c>
      <c r="G4" s="61">
        <f t="shared" si="0"/>
        <v>15000</v>
      </c>
    </row>
    <row r="5" spans="1:7" ht="25.5" x14ac:dyDescent="0.25">
      <c r="A5" s="62">
        <v>2100</v>
      </c>
      <c r="B5" s="63" t="s">
        <v>64</v>
      </c>
      <c r="C5" s="64">
        <f>C6</f>
        <v>0</v>
      </c>
      <c r="D5" s="64">
        <f t="shared" ref="D5:F5" si="1">D6</f>
        <v>0</v>
      </c>
      <c r="E5" s="64">
        <f t="shared" si="1"/>
        <v>0</v>
      </c>
      <c r="F5" s="64">
        <f t="shared" si="1"/>
        <v>0</v>
      </c>
      <c r="G5" s="65">
        <f>SUM(C5:F5)</f>
        <v>0</v>
      </c>
    </row>
    <row r="6" spans="1:7" x14ac:dyDescent="0.25">
      <c r="A6" s="66">
        <v>2111</v>
      </c>
      <c r="B6" s="67" t="s">
        <v>39</v>
      </c>
      <c r="C6" s="68">
        <v>0</v>
      </c>
      <c r="D6" s="68">
        <v>0</v>
      </c>
      <c r="E6" s="68">
        <v>0</v>
      </c>
      <c r="F6" s="68"/>
      <c r="G6" s="69">
        <f>SUM(C6:F6)</f>
        <v>0</v>
      </c>
    </row>
    <row r="7" spans="1:7" x14ac:dyDescent="0.25">
      <c r="A7" s="62">
        <v>2200</v>
      </c>
      <c r="B7" s="63" t="s">
        <v>65</v>
      </c>
      <c r="C7" s="64">
        <f>C8</f>
        <v>0</v>
      </c>
      <c r="D7" s="64">
        <f t="shared" ref="D7:G7" si="2">D8</f>
        <v>15000</v>
      </c>
      <c r="E7" s="64">
        <f t="shared" si="2"/>
        <v>0</v>
      </c>
      <c r="F7" s="64">
        <f t="shared" si="2"/>
        <v>0</v>
      </c>
      <c r="G7" s="64">
        <f t="shared" si="2"/>
        <v>15000</v>
      </c>
    </row>
    <row r="8" spans="1:7" ht="25.5" x14ac:dyDescent="0.25">
      <c r="A8" s="66">
        <v>2213</v>
      </c>
      <c r="B8" s="67" t="s">
        <v>40</v>
      </c>
      <c r="C8" s="68">
        <v>0</v>
      </c>
      <c r="D8" s="68">
        <v>15000</v>
      </c>
      <c r="E8" s="68">
        <v>0</v>
      </c>
      <c r="F8" s="68"/>
      <c r="G8" s="69">
        <f>SUM(C8:F8)</f>
        <v>15000</v>
      </c>
    </row>
    <row r="9" spans="1:7" x14ac:dyDescent="0.25">
      <c r="A9" s="70">
        <v>2400</v>
      </c>
      <c r="B9" s="71" t="s">
        <v>66</v>
      </c>
      <c r="C9" s="72">
        <f>SUM(C10)</f>
        <v>0</v>
      </c>
      <c r="D9" s="72">
        <f t="shared" ref="D9:G9" si="3">SUM(D10)</f>
        <v>0</v>
      </c>
      <c r="E9" s="72">
        <f t="shared" si="3"/>
        <v>0</v>
      </c>
      <c r="F9" s="72">
        <f t="shared" si="3"/>
        <v>0</v>
      </c>
      <c r="G9" s="72">
        <f t="shared" si="3"/>
        <v>0</v>
      </c>
    </row>
    <row r="10" spans="1:7" ht="29.25" customHeight="1" x14ac:dyDescent="0.25">
      <c r="A10" s="73">
        <v>2461</v>
      </c>
      <c r="B10" s="74" t="s">
        <v>67</v>
      </c>
      <c r="C10" s="33">
        <v>0</v>
      </c>
      <c r="D10" s="33">
        <v>0</v>
      </c>
      <c r="E10" s="33">
        <v>0</v>
      </c>
      <c r="F10" s="33">
        <v>0</v>
      </c>
      <c r="G10" s="75">
        <f>SUM(C10:F10)</f>
        <v>0</v>
      </c>
    </row>
    <row r="11" spans="1:7" x14ac:dyDescent="0.25">
      <c r="A11" s="70">
        <v>2600</v>
      </c>
      <c r="B11" s="71" t="s">
        <v>68</v>
      </c>
      <c r="C11" s="72">
        <f>SUM(C12)</f>
        <v>0</v>
      </c>
      <c r="D11" s="72">
        <f t="shared" ref="D11:G11" si="4">SUM(D12)</f>
        <v>0</v>
      </c>
      <c r="E11" s="72">
        <f t="shared" si="4"/>
        <v>0</v>
      </c>
      <c r="F11" s="72">
        <f t="shared" si="4"/>
        <v>0</v>
      </c>
      <c r="G11" s="72">
        <f t="shared" si="4"/>
        <v>0</v>
      </c>
    </row>
    <row r="12" spans="1:7" ht="25.5" x14ac:dyDescent="0.25">
      <c r="A12" s="73">
        <v>2613</v>
      </c>
      <c r="B12" s="74" t="s">
        <v>69</v>
      </c>
      <c r="C12" s="33">
        <v>0</v>
      </c>
      <c r="D12" s="33">
        <v>0</v>
      </c>
      <c r="E12" s="33">
        <v>0</v>
      </c>
      <c r="F12" s="33">
        <v>0</v>
      </c>
      <c r="G12" s="75">
        <f>SUM(C12:F12)</f>
        <v>0</v>
      </c>
    </row>
    <row r="13" spans="1:7" x14ac:dyDescent="0.25">
      <c r="A13" s="70">
        <v>2700</v>
      </c>
      <c r="B13" s="71" t="s">
        <v>70</v>
      </c>
      <c r="C13" s="72">
        <f>SUM(C14)</f>
        <v>0</v>
      </c>
      <c r="D13" s="72">
        <f t="shared" ref="D13:G13" si="5">SUM(D14)</f>
        <v>0</v>
      </c>
      <c r="E13" s="72">
        <f t="shared" si="5"/>
        <v>0</v>
      </c>
      <c r="F13" s="72">
        <f t="shared" si="5"/>
        <v>0</v>
      </c>
      <c r="G13" s="72">
        <f t="shared" si="5"/>
        <v>0</v>
      </c>
    </row>
    <row r="14" spans="1:7" x14ac:dyDescent="0.25">
      <c r="A14" s="73">
        <v>2721</v>
      </c>
      <c r="B14" s="74" t="s">
        <v>71</v>
      </c>
      <c r="C14" s="33">
        <v>0</v>
      </c>
      <c r="D14" s="33">
        <v>0</v>
      </c>
      <c r="E14" s="33">
        <v>0</v>
      </c>
      <c r="F14" s="33">
        <v>0</v>
      </c>
      <c r="G14" s="75">
        <f>SUM(C14:F14)</f>
        <v>0</v>
      </c>
    </row>
    <row r="15" spans="1:7" x14ac:dyDescent="0.25">
      <c r="A15" s="70">
        <v>2900</v>
      </c>
      <c r="B15" s="71" t="s">
        <v>36</v>
      </c>
      <c r="C15" s="72">
        <f>SUM(C16:C17)</f>
        <v>0</v>
      </c>
      <c r="D15" s="72">
        <f t="shared" ref="D15:G15" si="6">SUM(D16:D17)</f>
        <v>0</v>
      </c>
      <c r="E15" s="72">
        <f t="shared" si="6"/>
        <v>0</v>
      </c>
      <c r="F15" s="72">
        <f t="shared" si="6"/>
        <v>0</v>
      </c>
      <c r="G15" s="72">
        <f t="shared" si="6"/>
        <v>0</v>
      </c>
    </row>
    <row r="16" spans="1:7" x14ac:dyDescent="0.25">
      <c r="A16" s="73">
        <v>2911</v>
      </c>
      <c r="B16" s="74" t="s">
        <v>41</v>
      </c>
      <c r="C16" s="33">
        <v>0</v>
      </c>
      <c r="D16" s="33">
        <v>0</v>
      </c>
      <c r="E16" s="33">
        <v>0</v>
      </c>
      <c r="F16" s="33">
        <v>0</v>
      </c>
      <c r="G16" s="75">
        <f>SUM(C16:F16)</f>
        <v>0</v>
      </c>
    </row>
    <row r="17" spans="1:7" ht="25.5" x14ac:dyDescent="0.25">
      <c r="A17" s="73">
        <v>2981</v>
      </c>
      <c r="B17" s="74" t="s">
        <v>72</v>
      </c>
      <c r="C17" s="33">
        <v>0</v>
      </c>
      <c r="D17" s="33">
        <v>0</v>
      </c>
      <c r="E17" s="33">
        <v>0</v>
      </c>
      <c r="F17" s="33">
        <v>0</v>
      </c>
      <c r="G17" s="75">
        <f>SUM(C17:F17)</f>
        <v>0</v>
      </c>
    </row>
    <row r="18" spans="1:7" x14ac:dyDescent="0.25">
      <c r="A18" s="76">
        <v>3000</v>
      </c>
      <c r="B18" s="77" t="s">
        <v>37</v>
      </c>
      <c r="C18" s="78">
        <f>C19+C23+C29+C25+C27+C21</f>
        <v>0</v>
      </c>
      <c r="D18" s="78">
        <f t="shared" ref="D18:G18" si="7">D19+D23+D29+D25+D27+D21</f>
        <v>6000</v>
      </c>
      <c r="E18" s="78">
        <f t="shared" si="7"/>
        <v>0</v>
      </c>
      <c r="F18" s="78">
        <f t="shared" si="7"/>
        <v>0</v>
      </c>
      <c r="G18" s="78">
        <f t="shared" si="7"/>
        <v>6000</v>
      </c>
    </row>
    <row r="19" spans="1:7" x14ac:dyDescent="0.25">
      <c r="A19" s="70">
        <v>3300</v>
      </c>
      <c r="B19" s="71" t="s">
        <v>73</v>
      </c>
      <c r="C19" s="72">
        <f>SUM(C20:C20)</f>
        <v>0</v>
      </c>
      <c r="D19" s="72">
        <f t="shared" ref="D19:G19" si="8">SUM(D20:D20)</f>
        <v>0</v>
      </c>
      <c r="E19" s="72">
        <f t="shared" si="8"/>
        <v>0</v>
      </c>
      <c r="F19" s="72">
        <f t="shared" si="8"/>
        <v>0</v>
      </c>
      <c r="G19" s="72">
        <f t="shared" si="8"/>
        <v>0</v>
      </c>
    </row>
    <row r="20" spans="1:7" ht="25.5" x14ac:dyDescent="0.25">
      <c r="A20" s="73">
        <v>3391</v>
      </c>
      <c r="B20" s="74" t="s">
        <v>74</v>
      </c>
      <c r="C20" s="33">
        <v>0</v>
      </c>
      <c r="D20" s="33">
        <v>0</v>
      </c>
      <c r="E20" s="79">
        <v>0</v>
      </c>
      <c r="F20" s="79">
        <v>0</v>
      </c>
      <c r="G20" s="75">
        <f>SUM(C20:F20)</f>
        <v>0</v>
      </c>
    </row>
    <row r="21" spans="1:7" x14ac:dyDescent="0.25">
      <c r="A21" s="70">
        <v>3400</v>
      </c>
      <c r="B21" s="71" t="s">
        <v>75</v>
      </c>
      <c r="C21" s="72">
        <f>SUM(C22:C22)</f>
        <v>0</v>
      </c>
      <c r="D21" s="72">
        <f t="shared" ref="D21:G21" si="9">SUM(D22:D22)</f>
        <v>0</v>
      </c>
      <c r="E21" s="72">
        <f t="shared" si="9"/>
        <v>0</v>
      </c>
      <c r="F21" s="72">
        <f t="shared" si="9"/>
        <v>0</v>
      </c>
      <c r="G21" s="72">
        <f t="shared" si="9"/>
        <v>0</v>
      </c>
    </row>
    <row r="22" spans="1:7" x14ac:dyDescent="0.25">
      <c r="A22" s="73">
        <v>3451</v>
      </c>
      <c r="B22" s="74" t="s">
        <v>42</v>
      </c>
      <c r="C22" s="33">
        <v>0</v>
      </c>
      <c r="D22" s="33">
        <v>0</v>
      </c>
      <c r="E22" s="33">
        <v>0</v>
      </c>
      <c r="F22" s="33">
        <v>0</v>
      </c>
      <c r="G22" s="75">
        <f>SUM(C22:F22)</f>
        <v>0</v>
      </c>
    </row>
    <row r="23" spans="1:7" x14ac:dyDescent="0.25">
      <c r="A23" s="70">
        <v>3500</v>
      </c>
      <c r="B23" s="71" t="s">
        <v>76</v>
      </c>
      <c r="C23" s="72">
        <f>SUM(C24:C24)</f>
        <v>0</v>
      </c>
      <c r="D23" s="72">
        <f t="shared" ref="D23:G23" si="10">SUM(D24:D24)</f>
        <v>6000</v>
      </c>
      <c r="E23" s="72">
        <f t="shared" si="10"/>
        <v>0</v>
      </c>
      <c r="F23" s="72">
        <f t="shared" si="10"/>
        <v>0</v>
      </c>
      <c r="G23" s="72">
        <f t="shared" si="10"/>
        <v>6000</v>
      </c>
    </row>
    <row r="24" spans="1:7" ht="25.5" x14ac:dyDescent="0.25">
      <c r="A24" s="73">
        <v>3551</v>
      </c>
      <c r="B24" s="74" t="s">
        <v>43</v>
      </c>
      <c r="C24" s="33">
        <v>0</v>
      </c>
      <c r="D24" s="33">
        <v>6000</v>
      </c>
      <c r="E24" s="33">
        <v>0</v>
      </c>
      <c r="F24" s="33">
        <v>0</v>
      </c>
      <c r="G24" s="75">
        <f>SUM(C24:F24)</f>
        <v>6000</v>
      </c>
    </row>
    <row r="25" spans="1:7" x14ac:dyDescent="0.25">
      <c r="A25" s="70">
        <v>3600</v>
      </c>
      <c r="B25" s="71" t="s">
        <v>77</v>
      </c>
      <c r="C25" s="72">
        <f>SUM(C26:C26)</f>
        <v>0</v>
      </c>
      <c r="D25" s="72">
        <f t="shared" ref="D25:G25" si="11">SUM(D26:D26)</f>
        <v>0</v>
      </c>
      <c r="E25" s="72">
        <f t="shared" si="11"/>
        <v>0</v>
      </c>
      <c r="F25" s="72">
        <f t="shared" si="11"/>
        <v>0</v>
      </c>
      <c r="G25" s="72">
        <f t="shared" si="11"/>
        <v>0</v>
      </c>
    </row>
    <row r="26" spans="1:7" ht="25.5" x14ac:dyDescent="0.25">
      <c r="A26" s="73">
        <v>3651</v>
      </c>
      <c r="B26" s="74" t="s">
        <v>78</v>
      </c>
      <c r="C26" s="33">
        <v>0</v>
      </c>
      <c r="D26" s="33">
        <v>0</v>
      </c>
      <c r="E26" s="33">
        <v>0</v>
      </c>
      <c r="F26" s="33">
        <v>0</v>
      </c>
      <c r="G26" s="75">
        <f>SUM(C26:F26)</f>
        <v>0</v>
      </c>
    </row>
    <row r="27" spans="1:7" x14ac:dyDescent="0.25">
      <c r="A27" s="70">
        <v>3700</v>
      </c>
      <c r="B27" s="80" t="s">
        <v>79</v>
      </c>
      <c r="C27" s="81">
        <f>C28</f>
        <v>0</v>
      </c>
      <c r="D27" s="81">
        <f t="shared" ref="D27:G27" si="12">D28</f>
        <v>0</v>
      </c>
      <c r="E27" s="81">
        <f t="shared" si="12"/>
        <v>0</v>
      </c>
      <c r="F27" s="81">
        <f t="shared" si="12"/>
        <v>0</v>
      </c>
      <c r="G27" s="81">
        <f t="shared" si="12"/>
        <v>0</v>
      </c>
    </row>
    <row r="28" spans="1:7" x14ac:dyDescent="0.25">
      <c r="A28" s="73">
        <v>3751</v>
      </c>
      <c r="B28" s="74" t="s">
        <v>44</v>
      </c>
      <c r="C28" s="33">
        <v>0</v>
      </c>
      <c r="D28" s="33">
        <v>0</v>
      </c>
      <c r="E28" s="33">
        <v>0</v>
      </c>
      <c r="F28" s="33">
        <v>0</v>
      </c>
      <c r="G28" s="75">
        <f>SUM(C28:F28)</f>
        <v>0</v>
      </c>
    </row>
    <row r="29" spans="1:7" x14ac:dyDescent="0.25">
      <c r="A29" s="70">
        <v>3900</v>
      </c>
      <c r="B29" s="71" t="s">
        <v>80</v>
      </c>
      <c r="C29" s="72">
        <f>SUM(C30)</f>
        <v>0</v>
      </c>
      <c r="D29" s="72">
        <f t="shared" ref="D29:G29" si="13">SUM(D30)</f>
        <v>0</v>
      </c>
      <c r="E29" s="72">
        <f t="shared" si="13"/>
        <v>0</v>
      </c>
      <c r="F29" s="72">
        <f t="shared" si="13"/>
        <v>0</v>
      </c>
      <c r="G29" s="72">
        <f t="shared" si="13"/>
        <v>0</v>
      </c>
    </row>
    <row r="30" spans="1:7" x14ac:dyDescent="0.25">
      <c r="A30" s="73">
        <v>3992</v>
      </c>
      <c r="B30" s="82" t="s">
        <v>81</v>
      </c>
      <c r="C30" s="33">
        <v>0</v>
      </c>
      <c r="D30" s="33">
        <v>0</v>
      </c>
      <c r="E30" s="33">
        <v>0</v>
      </c>
      <c r="F30" s="33">
        <v>0</v>
      </c>
      <c r="G30" s="75">
        <f>SUM(C30:F30)</f>
        <v>0</v>
      </c>
    </row>
    <row r="31" spans="1:7" ht="25.5" x14ac:dyDescent="0.25">
      <c r="A31" s="76">
        <v>5000</v>
      </c>
      <c r="B31" s="83" t="s">
        <v>45</v>
      </c>
      <c r="C31" s="78">
        <f>C35+C32</f>
        <v>0</v>
      </c>
      <c r="D31" s="78">
        <f t="shared" ref="D31:G31" si="14">D35+D32</f>
        <v>0</v>
      </c>
      <c r="E31" s="78">
        <f t="shared" si="14"/>
        <v>0</v>
      </c>
      <c r="F31" s="78">
        <f t="shared" si="14"/>
        <v>0</v>
      </c>
      <c r="G31" s="78">
        <f t="shared" si="14"/>
        <v>0</v>
      </c>
    </row>
    <row r="32" spans="1:7" x14ac:dyDescent="0.25">
      <c r="A32" s="62">
        <v>5100</v>
      </c>
      <c r="B32" s="63" t="s">
        <v>82</v>
      </c>
      <c r="C32" s="72">
        <f>C33+C34</f>
        <v>0</v>
      </c>
      <c r="D32" s="72">
        <f t="shared" ref="D32:G32" si="15">D33+D34</f>
        <v>0</v>
      </c>
      <c r="E32" s="72">
        <f t="shared" si="15"/>
        <v>0</v>
      </c>
      <c r="F32" s="72">
        <f t="shared" si="15"/>
        <v>0</v>
      </c>
      <c r="G32" s="72">
        <f t="shared" si="15"/>
        <v>0</v>
      </c>
    </row>
    <row r="33" spans="1:7" ht="25.5" x14ac:dyDescent="0.25">
      <c r="A33" s="66">
        <v>5151</v>
      </c>
      <c r="B33" s="84" t="s">
        <v>83</v>
      </c>
      <c r="C33" s="85">
        <v>0</v>
      </c>
      <c r="D33" s="85">
        <v>0</v>
      </c>
      <c r="E33" s="85">
        <v>0</v>
      </c>
      <c r="F33" s="85">
        <v>0</v>
      </c>
      <c r="G33" s="75">
        <f>SUM(C33:F33)</f>
        <v>0</v>
      </c>
    </row>
    <row r="34" spans="1:7" x14ac:dyDescent="0.25">
      <c r="A34" s="66">
        <v>5191</v>
      </c>
      <c r="B34" s="67" t="s">
        <v>84</v>
      </c>
      <c r="C34" s="85">
        <v>0</v>
      </c>
      <c r="D34" s="85">
        <v>0</v>
      </c>
      <c r="E34" s="85">
        <v>0</v>
      </c>
      <c r="F34" s="85">
        <v>0</v>
      </c>
      <c r="G34" s="75">
        <f>SUM(C34:F34)</f>
        <v>0</v>
      </c>
    </row>
    <row r="35" spans="1:7" x14ac:dyDescent="0.25">
      <c r="A35" s="62">
        <v>5600</v>
      </c>
      <c r="B35" s="63" t="s">
        <v>85</v>
      </c>
      <c r="C35" s="64">
        <f>C36+C37</f>
        <v>0</v>
      </c>
      <c r="D35" s="64">
        <f t="shared" ref="D35:G35" si="16">D36+D37</f>
        <v>0</v>
      </c>
      <c r="E35" s="64">
        <f t="shared" si="16"/>
        <v>0</v>
      </c>
      <c r="F35" s="64">
        <f t="shared" si="16"/>
        <v>0</v>
      </c>
      <c r="G35" s="64">
        <f t="shared" si="16"/>
        <v>0</v>
      </c>
    </row>
    <row r="36" spans="1:7" ht="25.5" x14ac:dyDescent="0.25">
      <c r="A36" s="73">
        <v>5651</v>
      </c>
      <c r="B36" s="74" t="s">
        <v>86</v>
      </c>
      <c r="C36" s="33">
        <v>0</v>
      </c>
      <c r="D36" s="33">
        <v>0</v>
      </c>
      <c r="E36" s="33">
        <v>0</v>
      </c>
      <c r="F36" s="33">
        <v>0</v>
      </c>
      <c r="G36" s="75">
        <f t="shared" ref="G36:G37" si="17">SUM(C36:F36)</f>
        <v>0</v>
      </c>
    </row>
    <row r="37" spans="1:7" ht="15.75" thickBot="1" x14ac:dyDescent="0.3">
      <c r="A37" s="86">
        <v>5694</v>
      </c>
      <c r="B37" s="87" t="s">
        <v>46</v>
      </c>
      <c r="C37" s="88">
        <v>0</v>
      </c>
      <c r="D37" s="88"/>
      <c r="E37" s="88"/>
      <c r="F37" s="88"/>
      <c r="G37" s="75">
        <f t="shared" si="17"/>
        <v>0</v>
      </c>
    </row>
    <row r="38" spans="1:7" ht="15.75" thickBot="1" x14ac:dyDescent="0.3">
      <c r="A38" s="89" t="s">
        <v>87</v>
      </c>
      <c r="B38" s="90"/>
      <c r="C38" s="91">
        <f>C4+C18+C31</f>
        <v>0</v>
      </c>
      <c r="D38" s="91">
        <f>D4+D18+D31</f>
        <v>21000</v>
      </c>
      <c r="E38" s="91">
        <f>E4+E18+E31</f>
        <v>0</v>
      </c>
      <c r="F38" s="91">
        <f>F4+F18+F31</f>
        <v>0</v>
      </c>
      <c r="G38" s="92">
        <f>G4+G18+G31</f>
        <v>21000</v>
      </c>
    </row>
  </sheetData>
  <mergeCells count="2">
    <mergeCell ref="A1:A2"/>
    <mergeCell ref="B1:G2"/>
  </mergeCells>
  <printOptions horizontalCentered="1" verticalCentered="1"/>
  <pageMargins left="0" right="0" top="0" bottom="0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FINANCIERO</vt:lpstr>
      <vt:lpstr>DESGLOSE DE FACTURAS</vt:lpstr>
      <vt:lpstr>DEGLOSE DEL GASTO POR PARTIDA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Beatriz Cabrales Delgadillo</dc:creator>
  <cp:lastModifiedBy>Administración JIMAV</cp:lastModifiedBy>
  <cp:lastPrinted>2021-07-07T14:17:10Z</cp:lastPrinted>
  <dcterms:created xsi:type="dcterms:W3CDTF">2019-12-18T19:10:47Z</dcterms:created>
  <dcterms:modified xsi:type="dcterms:W3CDTF">2021-07-07T14:17:56Z</dcterms:modified>
</cp:coreProperties>
</file>